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30" activeTab="0"/>
  </bookViews>
  <sheets>
    <sheet name="bidtab" sheetId="1" r:id="rId1"/>
  </sheets>
  <definedNames/>
  <calcPr fullCalcOnLoad="1"/>
</workbook>
</file>

<file path=xl/sharedStrings.xml><?xml version="1.0" encoding="utf-8"?>
<sst xmlns="http://schemas.openxmlformats.org/spreadsheetml/2006/main" count="252" uniqueCount="129">
  <si>
    <t>ITEM NO.</t>
  </si>
  <si>
    <t>ITEM DESCRIPTION</t>
  </si>
  <si>
    <t>TOTAL QUANTITY</t>
  </si>
  <si>
    <t>UNIT</t>
  </si>
  <si>
    <t>UNIT COST</t>
  </si>
  <si>
    <t>TOTAL</t>
  </si>
  <si>
    <t>Engineer's Opinion</t>
  </si>
  <si>
    <t>Highest Bidder</t>
  </si>
  <si>
    <t>Lowest Bidder</t>
  </si>
  <si>
    <t>PYRAMID EXCAVATING &amp; CONSTRUCTION</t>
  </si>
  <si>
    <t>MILES EXCAVATING</t>
  </si>
  <si>
    <t>PYRAMID CONTRACTORS</t>
  </si>
  <si>
    <t>Force Account</t>
  </si>
  <si>
    <t>Clearing and Grubbing (Indian Ck.)</t>
  </si>
  <si>
    <t>Clearing and Grubbing (Gramercy)</t>
  </si>
  <si>
    <t>Tree Removal</t>
  </si>
  <si>
    <t>Tree Replacement</t>
  </si>
  <si>
    <t>Removal of Existing Structures  (Indian Ck.)</t>
  </si>
  <si>
    <t>Removal of Existing Structures (Gramercy)</t>
  </si>
  <si>
    <t>Unclassified Excavation</t>
  </si>
  <si>
    <t>Embankment (Contractor Furnished)</t>
  </si>
  <si>
    <t>Embankment (Contractor Furnished)(Gramercy)</t>
  </si>
  <si>
    <t>Earthwork Compaction (Type B) (MR-90)</t>
  </si>
  <si>
    <t>Earthwork Compaction (Type AA) (MR-3-3)</t>
  </si>
  <si>
    <t>Asphaltic Concrete (BM-2)</t>
  </si>
  <si>
    <t>Asphaltic Concrete (BM-2B Modified)</t>
  </si>
  <si>
    <t>Aggregate for Base (AB-3)</t>
  </si>
  <si>
    <t>Plant Mix Bituminous Mixture (4")</t>
  </si>
  <si>
    <t>Temporary Surfacing Material</t>
  </si>
  <si>
    <t>Concrete Pavement (10") (AE) (Br. App.)</t>
  </si>
  <si>
    <t>Combined Curb and Gutter (Type B) (AE)</t>
  </si>
  <si>
    <t>Combined Curb and Gutter (Type C) (AE)</t>
  </si>
  <si>
    <t>Class B Street Repair</t>
  </si>
  <si>
    <t>Sidewalk Construction (4")</t>
  </si>
  <si>
    <t>Sidewalk Construction (6")</t>
  </si>
  <si>
    <t>12" RCP Class III Storm Sewer</t>
  </si>
  <si>
    <t>15" RCP Class III Storm Sewer</t>
  </si>
  <si>
    <t>18" RCP Class III Storm Sewer</t>
  </si>
  <si>
    <t>24" RCP Class III Storm Sewer</t>
  </si>
  <si>
    <t>30" RCP Class III Storm Sewer</t>
  </si>
  <si>
    <t>36" RCP Class III Storm Sewer</t>
  </si>
  <si>
    <t>48" RCP Class IV Storm Sewer</t>
  </si>
  <si>
    <t>73" x 45" RCAP Class IV Storm Sewer</t>
  </si>
  <si>
    <t>12" Concrete Headwall Outlet</t>
  </si>
  <si>
    <t>15" Concrete Headwall Outlet</t>
  </si>
  <si>
    <t>18" Concrete Headwall Outlet</t>
  </si>
  <si>
    <t xml:space="preserve">18" RCP Class III End Section </t>
  </si>
  <si>
    <t>24" Concrete Headwall Outlet</t>
  </si>
  <si>
    <t>24" RCP Class III End Section</t>
  </si>
  <si>
    <t>30" RCP Class III End Section</t>
  </si>
  <si>
    <t>48" Concrete Headwall Outlet</t>
  </si>
  <si>
    <t>48" RCP Class IV End Section</t>
  </si>
  <si>
    <t xml:space="preserve">73" x 45" RCAP Class IV End Section </t>
  </si>
  <si>
    <t xml:space="preserve">12" HDPE Storm Sewer </t>
  </si>
  <si>
    <t>18" HDPE Storm Sewer</t>
  </si>
  <si>
    <t xml:space="preserve">18" HDPE End Section </t>
  </si>
  <si>
    <t>24" CSP Storm Sewer</t>
  </si>
  <si>
    <t xml:space="preserve">24" CSP End Section </t>
  </si>
  <si>
    <t>12" Diameter Waterman C-20 Canal Gate (or approved =)</t>
  </si>
  <si>
    <t>Special Inlet (4'x4')</t>
  </si>
  <si>
    <t>Junction Box 4'x4' (Complete)</t>
  </si>
  <si>
    <t>Inlet (18") (HDPE)</t>
  </si>
  <si>
    <t>Inlet Curb 7' x 3.5'</t>
  </si>
  <si>
    <t>Inlet Curb 4' x 3'</t>
  </si>
  <si>
    <t>Inlet Curb 12' x 4'</t>
  </si>
  <si>
    <t>Landform Riprap</t>
  </si>
  <si>
    <t>Toe Riprap</t>
  </si>
  <si>
    <t>Landform and Toe Riprap</t>
  </si>
  <si>
    <t>In-Channel Riprap</t>
  </si>
  <si>
    <t>Pond Spillway Riprap</t>
  </si>
  <si>
    <t>Grouted Riprap at outlets (KDOT Light 18" Stone)</t>
  </si>
  <si>
    <t>Non-Grouted Riprap at outlets (KDOT Light 18" Stone)</t>
  </si>
  <si>
    <t>Non-Grouted Riprap at outlets (KDOT 1/4 Ton Stone)</t>
  </si>
  <si>
    <t>24" Class 50 DIP Sanitary Sewer</t>
  </si>
  <si>
    <t>Sanitary Sewer Encasement</t>
  </si>
  <si>
    <t>Flowable Fill</t>
  </si>
  <si>
    <t>Manhole (4') (Sanitary)</t>
  </si>
  <si>
    <t>Manhole (5') (Sanitary)</t>
  </si>
  <si>
    <t>Adjustment of Manhole</t>
  </si>
  <si>
    <t>Fence (72" Chain Link)</t>
  </si>
  <si>
    <t>Fence (48" Chain Link)</t>
  </si>
  <si>
    <t>Temporary Fence</t>
  </si>
  <si>
    <t>Street Lighting Installation/Modification</t>
  </si>
  <si>
    <t>Conduit (2" Sch.40 HDPE)</t>
  </si>
  <si>
    <t>Junction Box (Type I) (for electrical utilities)</t>
  </si>
  <si>
    <t>Traffic Loop Detectors</t>
  </si>
  <si>
    <t>Permanent Signing</t>
  </si>
  <si>
    <t>Traffic Control</t>
  </si>
  <si>
    <t>Permanent Pavement Marking</t>
  </si>
  <si>
    <t>Timber Retaining Wall</t>
  </si>
  <si>
    <t>Temporary Ditch Check</t>
  </si>
  <si>
    <t>Temporary Slope Barrier</t>
  </si>
  <si>
    <t>Turf Reinforced Matrix</t>
  </si>
  <si>
    <t>Turf Fescue Seeding</t>
  </si>
  <si>
    <t>Kentucky Bluegrass Sod</t>
  </si>
  <si>
    <t>Project Sign</t>
  </si>
  <si>
    <t>Project Sign (S.M.A.C.)</t>
  </si>
  <si>
    <t xml:space="preserve">Gauging Station  </t>
  </si>
  <si>
    <t>Contractor Construction Staking</t>
  </si>
  <si>
    <t>Remove/Replace R.W.I.S.</t>
  </si>
  <si>
    <t>Eiruv (Barrier Wire)</t>
  </si>
  <si>
    <t>Permanent 100-Amp Service</t>
  </si>
  <si>
    <t>Relocate 4" CIP</t>
  </si>
  <si>
    <t>L.S.</t>
  </si>
  <si>
    <t>EACH</t>
  </si>
  <si>
    <t>C.Y.</t>
  </si>
  <si>
    <t>TONS</t>
  </si>
  <si>
    <t>S.Y.</t>
  </si>
  <si>
    <t>L.F.</t>
  </si>
  <si>
    <t>S.F.</t>
  </si>
  <si>
    <t>ACRE</t>
  </si>
  <si>
    <t>Bridge</t>
  </si>
  <si>
    <t>Civil/Roadway</t>
  </si>
  <si>
    <t>Bid Tabulation for Indian Creek Stormwater Improvements West of Metcalf Avenue</t>
  </si>
  <si>
    <t>Class I Excavation</t>
  </si>
  <si>
    <t>Class II Excavation</t>
  </si>
  <si>
    <t>Class AAA (AE) Structural Concrete</t>
  </si>
  <si>
    <t>Steel Piles (HP 10x42)</t>
  </si>
  <si>
    <t>Bridge Backwall Protection System</t>
  </si>
  <si>
    <t>Abutment Strip Drains</t>
  </si>
  <si>
    <t>Abutment Flowable Backfill</t>
  </si>
  <si>
    <t>Silica Fume Overlay (1.5")</t>
  </si>
  <si>
    <t>Handrail (42")</t>
  </si>
  <si>
    <t>Slope Protection (KDOT Heavy Series, 1/4 ton)</t>
  </si>
  <si>
    <t>Bedding for Slope Protection</t>
  </si>
  <si>
    <t>CIVIL/ROADWAY SUBTOTAL</t>
  </si>
  <si>
    <t>BRIDGE SUBTOTAL</t>
  </si>
  <si>
    <t>TOTAL BID</t>
  </si>
  <si>
    <t>Average Bid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</si>
</sst>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7">
    <font>
      <sz val="10"/>
      <name val="Arial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5" fontId="2" fillId="0" borderId="1" xfId="0" applyNumberFormat="1" applyFont="1" applyBorder="1" applyAlignment="1">
      <alignment horizontal="center" wrapText="1"/>
    </xf>
    <xf numFmtId="5" fontId="2" fillId="0" borderId="2" xfId="0" applyNumberFormat="1" applyFont="1" applyBorder="1" applyAlignment="1">
      <alignment horizontal="center" wrapText="1"/>
    </xf>
    <xf numFmtId="5" fontId="1" fillId="0" borderId="1" xfId="0" applyNumberFormat="1" applyFont="1" applyBorder="1" applyAlignment="1">
      <alignment horizontal="center" wrapText="1"/>
    </xf>
    <xf numFmtId="5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5" fontId="2" fillId="0" borderId="15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7" fontId="1" fillId="0" borderId="16" xfId="0" applyNumberFormat="1" applyFont="1" applyBorder="1" applyAlignment="1">
      <alignment horizontal="center" wrapText="1"/>
    </xf>
    <xf numFmtId="5" fontId="1" fillId="0" borderId="1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lef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165" fontId="6" fillId="0" borderId="2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1" fillId="0" borderId="21" xfId="0" applyFont="1" applyBorder="1" applyAlignment="1">
      <alignment horizontal="centerContinuous"/>
    </xf>
    <xf numFmtId="0" fontId="1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164" fontId="2" fillId="0" borderId="5" xfId="0" applyNumberFormat="1" applyFont="1" applyBorder="1" applyAlignment="1" applyProtection="1">
      <alignment horizontal="right" wrapText="1"/>
      <protection hidden="1"/>
    </xf>
    <xf numFmtId="164" fontId="2" fillId="0" borderId="6" xfId="0" applyNumberFormat="1" applyFont="1" applyBorder="1" applyAlignment="1" applyProtection="1">
      <alignment horizontal="right" wrapText="1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Fill="1" applyBorder="1" applyAlignment="1" applyProtection="1">
      <alignment horizontal="right"/>
      <protection hidden="1"/>
    </xf>
    <xf numFmtId="164" fontId="2" fillId="0" borderId="6" xfId="0" applyNumberFormat="1" applyFont="1" applyFill="1" applyBorder="1" applyAlignment="1" applyProtection="1">
      <alignment horizontal="right" wrapText="1"/>
      <protection hidden="1"/>
    </xf>
    <xf numFmtId="164" fontId="2" fillId="0" borderId="7" xfId="0" applyNumberFormat="1" applyFont="1" applyFill="1" applyBorder="1" applyAlignment="1" applyProtection="1">
      <alignment horizontal="right"/>
      <protection hidden="1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Continuous"/>
    </xf>
    <xf numFmtId="164" fontId="1" fillId="0" borderId="16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centerContinuous"/>
    </xf>
    <xf numFmtId="164" fontId="1" fillId="0" borderId="2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118</xdr:row>
      <xdr:rowOff>95250</xdr:rowOff>
    </xdr:from>
    <xdr:to>
      <xdr:col>10</xdr:col>
      <xdr:colOff>942975</xdr:colOff>
      <xdr:row>120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72375" y="19726275"/>
          <a:ext cx="4648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bid does not include engineer's opinion or highest bid.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7"/>
  <sheetViews>
    <sheetView tabSelected="1" zoomScale="74" zoomScaleNormal="74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.7109375" style="14" customWidth="1"/>
    <col min="2" max="2" width="8.140625" style="12" customWidth="1"/>
    <col min="3" max="3" width="44.00390625" style="14" customWidth="1"/>
    <col min="4" max="4" width="11.57421875" style="12" customWidth="1"/>
    <col min="5" max="5" width="9.140625" style="12" customWidth="1"/>
    <col min="6" max="7" width="18.7109375" style="46" customWidth="1"/>
    <col min="8" max="11" width="18.7109375" style="12" customWidth="1"/>
    <col min="12" max="13" width="18.7109375" style="46" customWidth="1"/>
    <col min="14" max="15" width="18.7109375" style="14" customWidth="1"/>
    <col min="16" max="16384" width="9.140625" style="14" customWidth="1"/>
  </cols>
  <sheetData>
    <row r="1" ht="21" customHeight="1">
      <c r="C1" s="13" t="s">
        <v>113</v>
      </c>
    </row>
    <row r="2" spans="3:12" ht="13.5" thickBot="1">
      <c r="C2" s="19" t="s">
        <v>112</v>
      </c>
      <c r="G2" s="47"/>
      <c r="H2" s="16" t="s">
        <v>8</v>
      </c>
      <c r="I2" s="16"/>
      <c r="J2" s="16"/>
      <c r="K2" s="16"/>
      <c r="L2" s="47" t="s">
        <v>7</v>
      </c>
    </row>
    <row r="3" spans="2:15" ht="13.5" thickBot="1">
      <c r="B3" s="69"/>
      <c r="C3" s="70"/>
      <c r="D3" s="71"/>
      <c r="E3" s="72"/>
      <c r="F3" s="73" t="s">
        <v>6</v>
      </c>
      <c r="G3" s="62"/>
      <c r="H3" s="60" t="s">
        <v>9</v>
      </c>
      <c r="I3" s="59"/>
      <c r="J3" s="63" t="s">
        <v>10</v>
      </c>
      <c r="K3" s="64"/>
      <c r="L3" s="61" t="s">
        <v>11</v>
      </c>
      <c r="M3" s="62"/>
      <c r="N3" s="63" t="s">
        <v>128</v>
      </c>
      <c r="O3" s="64"/>
    </row>
    <row r="4" spans="2:15" ht="26.25" thickBot="1">
      <c r="B4" s="65" t="s">
        <v>0</v>
      </c>
      <c r="C4" s="66" t="s">
        <v>1</v>
      </c>
      <c r="D4" s="67" t="s">
        <v>2</v>
      </c>
      <c r="E4" s="68" t="s">
        <v>3</v>
      </c>
      <c r="F4" s="34" t="s">
        <v>4</v>
      </c>
      <c r="G4" s="2" t="s">
        <v>5</v>
      </c>
      <c r="H4" s="3" t="s">
        <v>4</v>
      </c>
      <c r="I4" s="38" t="s">
        <v>5</v>
      </c>
      <c r="J4" s="39" t="s">
        <v>4</v>
      </c>
      <c r="K4" s="4" t="s">
        <v>5</v>
      </c>
      <c r="L4" s="1" t="s">
        <v>4</v>
      </c>
      <c r="M4" s="2" t="s">
        <v>5</v>
      </c>
      <c r="N4" s="3" t="s">
        <v>4</v>
      </c>
      <c r="O4" s="4" t="s">
        <v>5</v>
      </c>
    </row>
    <row r="5" spans="2:15" ht="12.75">
      <c r="B5" s="20">
        <v>1</v>
      </c>
      <c r="C5" s="5" t="s">
        <v>12</v>
      </c>
      <c r="D5" s="22">
        <v>1</v>
      </c>
      <c r="E5" s="28" t="s">
        <v>103</v>
      </c>
      <c r="F5" s="74">
        <v>75000</v>
      </c>
      <c r="G5" s="54">
        <f>F5*D5</f>
        <v>75000</v>
      </c>
      <c r="H5" s="31">
        <v>75000</v>
      </c>
      <c r="I5" s="80">
        <f>H5*D5</f>
        <v>75000</v>
      </c>
      <c r="J5" s="35">
        <v>75000</v>
      </c>
      <c r="K5" s="90">
        <f>J5*D5</f>
        <v>75000</v>
      </c>
      <c r="L5" s="43">
        <v>75000</v>
      </c>
      <c r="M5" s="54">
        <f>L5*D5</f>
        <v>75000</v>
      </c>
      <c r="N5" s="35">
        <f>(H5+J5)/2</f>
        <v>75000</v>
      </c>
      <c r="O5" s="90">
        <f>(I5+K5)/2</f>
        <v>75000</v>
      </c>
    </row>
    <row r="6" spans="2:15" ht="12.75">
      <c r="B6" s="23">
        <v>2</v>
      </c>
      <c r="C6" s="6" t="s">
        <v>13</v>
      </c>
      <c r="D6" s="24">
        <v>1</v>
      </c>
      <c r="E6" s="29" t="s">
        <v>103</v>
      </c>
      <c r="F6" s="75">
        <v>50000</v>
      </c>
      <c r="G6" s="49">
        <f aca="true" t="shared" si="0" ref="G6:G69">F6*D6</f>
        <v>50000</v>
      </c>
      <c r="H6" s="32">
        <v>200000</v>
      </c>
      <c r="I6" s="81">
        <f aca="true" t="shared" si="1" ref="I6:I69">H6*D6</f>
        <v>200000</v>
      </c>
      <c r="J6" s="36">
        <v>89750</v>
      </c>
      <c r="K6" s="91">
        <f aca="true" t="shared" si="2" ref="K6:K69">J6*D6</f>
        <v>89750</v>
      </c>
      <c r="L6" s="44">
        <v>95000</v>
      </c>
      <c r="M6" s="49">
        <f aca="true" t="shared" si="3" ref="M6:M69">L6*D6</f>
        <v>95000</v>
      </c>
      <c r="N6" s="36">
        <f aca="true" t="shared" si="4" ref="N6:N69">(H6+J6)/2</f>
        <v>144875</v>
      </c>
      <c r="O6" s="91">
        <f aca="true" t="shared" si="5" ref="O6:O69">(I6+K6)/2</f>
        <v>144875</v>
      </c>
    </row>
    <row r="7" spans="2:15" ht="12.75">
      <c r="B7" s="23">
        <v>3</v>
      </c>
      <c r="C7" s="6" t="s">
        <v>14</v>
      </c>
      <c r="D7" s="24">
        <v>1</v>
      </c>
      <c r="E7" s="29" t="s">
        <v>103</v>
      </c>
      <c r="F7" s="75">
        <v>25000</v>
      </c>
      <c r="G7" s="49">
        <f t="shared" si="0"/>
        <v>25000</v>
      </c>
      <c r="H7" s="32">
        <v>3000</v>
      </c>
      <c r="I7" s="81">
        <f t="shared" si="1"/>
        <v>3000</v>
      </c>
      <c r="J7" s="36">
        <v>37895</v>
      </c>
      <c r="K7" s="91">
        <f t="shared" si="2"/>
        <v>37895</v>
      </c>
      <c r="L7" s="44">
        <v>12000</v>
      </c>
      <c r="M7" s="49">
        <f t="shared" si="3"/>
        <v>12000</v>
      </c>
      <c r="N7" s="36">
        <f t="shared" si="4"/>
        <v>20447.5</v>
      </c>
      <c r="O7" s="91">
        <f t="shared" si="5"/>
        <v>20447.5</v>
      </c>
    </row>
    <row r="8" spans="2:15" ht="12.75">
      <c r="B8" s="23">
        <v>4</v>
      </c>
      <c r="C8" s="7" t="s">
        <v>15</v>
      </c>
      <c r="D8" s="24">
        <v>30</v>
      </c>
      <c r="E8" s="29" t="s">
        <v>104</v>
      </c>
      <c r="F8" s="76">
        <v>350</v>
      </c>
      <c r="G8" s="49">
        <f t="shared" si="0"/>
        <v>10500</v>
      </c>
      <c r="H8" s="32">
        <v>300</v>
      </c>
      <c r="I8" s="81">
        <f t="shared" si="1"/>
        <v>9000</v>
      </c>
      <c r="J8" s="36">
        <v>300</v>
      </c>
      <c r="K8" s="91">
        <f t="shared" si="2"/>
        <v>9000</v>
      </c>
      <c r="L8" s="44">
        <v>500</v>
      </c>
      <c r="M8" s="49">
        <f t="shared" si="3"/>
        <v>15000</v>
      </c>
      <c r="N8" s="36">
        <f t="shared" si="4"/>
        <v>300</v>
      </c>
      <c r="O8" s="91">
        <f t="shared" si="5"/>
        <v>9000</v>
      </c>
    </row>
    <row r="9" spans="2:15" ht="12.75">
      <c r="B9" s="23">
        <v>5</v>
      </c>
      <c r="C9" s="8" t="s">
        <v>16</v>
      </c>
      <c r="D9" s="24">
        <v>31</v>
      </c>
      <c r="E9" s="29" t="s">
        <v>104</v>
      </c>
      <c r="F9" s="76">
        <v>300</v>
      </c>
      <c r="G9" s="49">
        <f t="shared" si="0"/>
        <v>9300</v>
      </c>
      <c r="H9" s="32">
        <v>300</v>
      </c>
      <c r="I9" s="81">
        <f t="shared" si="1"/>
        <v>9300</v>
      </c>
      <c r="J9" s="36">
        <v>225</v>
      </c>
      <c r="K9" s="91">
        <f t="shared" si="2"/>
        <v>6975</v>
      </c>
      <c r="L9" s="44">
        <v>600</v>
      </c>
      <c r="M9" s="49">
        <f t="shared" si="3"/>
        <v>18600</v>
      </c>
      <c r="N9" s="36">
        <f t="shared" si="4"/>
        <v>262.5</v>
      </c>
      <c r="O9" s="91">
        <f t="shared" si="5"/>
        <v>8137.5</v>
      </c>
    </row>
    <row r="10" spans="2:15" ht="12.75">
      <c r="B10" s="23">
        <v>6</v>
      </c>
      <c r="C10" s="9" t="s">
        <v>17</v>
      </c>
      <c r="D10" s="24">
        <v>1</v>
      </c>
      <c r="E10" s="29" t="s">
        <v>103</v>
      </c>
      <c r="F10" s="76">
        <v>240200</v>
      </c>
      <c r="G10" s="49">
        <f t="shared" si="0"/>
        <v>240200</v>
      </c>
      <c r="H10" s="32">
        <v>112298.4</v>
      </c>
      <c r="I10" s="81">
        <f t="shared" si="1"/>
        <v>112298.4</v>
      </c>
      <c r="J10" s="36">
        <v>112032</v>
      </c>
      <c r="K10" s="91">
        <f t="shared" si="2"/>
        <v>112032</v>
      </c>
      <c r="L10" s="44">
        <v>165000</v>
      </c>
      <c r="M10" s="49">
        <f t="shared" si="3"/>
        <v>165000</v>
      </c>
      <c r="N10" s="36">
        <f t="shared" si="4"/>
        <v>112165.2</v>
      </c>
      <c r="O10" s="91">
        <f t="shared" si="5"/>
        <v>112165.2</v>
      </c>
    </row>
    <row r="11" spans="2:15" ht="12.75">
      <c r="B11" s="23">
        <v>7</v>
      </c>
      <c r="C11" s="9" t="s">
        <v>18</v>
      </c>
      <c r="D11" s="24">
        <v>1</v>
      </c>
      <c r="E11" s="29" t="s">
        <v>103</v>
      </c>
      <c r="F11" s="76">
        <v>24900</v>
      </c>
      <c r="G11" s="49">
        <f t="shared" si="0"/>
        <v>24900</v>
      </c>
      <c r="H11" s="32">
        <v>1500</v>
      </c>
      <c r="I11" s="81">
        <f t="shared" si="1"/>
        <v>1500</v>
      </c>
      <c r="J11" s="36">
        <v>19646</v>
      </c>
      <c r="K11" s="91">
        <f t="shared" si="2"/>
        <v>19646</v>
      </c>
      <c r="L11" s="44">
        <v>10000</v>
      </c>
      <c r="M11" s="49">
        <f t="shared" si="3"/>
        <v>10000</v>
      </c>
      <c r="N11" s="36">
        <f t="shared" si="4"/>
        <v>10573</v>
      </c>
      <c r="O11" s="91">
        <f t="shared" si="5"/>
        <v>10573</v>
      </c>
    </row>
    <row r="12" spans="2:15" ht="12.75">
      <c r="B12" s="23">
        <v>8</v>
      </c>
      <c r="C12" s="9" t="s">
        <v>19</v>
      </c>
      <c r="D12" s="24">
        <v>16851</v>
      </c>
      <c r="E12" s="29" t="s">
        <v>105</v>
      </c>
      <c r="F12" s="76">
        <v>8</v>
      </c>
      <c r="G12" s="49">
        <f t="shared" si="0"/>
        <v>134808</v>
      </c>
      <c r="H12" s="32">
        <v>8</v>
      </c>
      <c r="I12" s="81">
        <f t="shared" si="1"/>
        <v>134808</v>
      </c>
      <c r="J12" s="36">
        <v>2.5</v>
      </c>
      <c r="K12" s="91">
        <f t="shared" si="2"/>
        <v>42127.5</v>
      </c>
      <c r="L12" s="44">
        <v>4.5</v>
      </c>
      <c r="M12" s="49">
        <f t="shared" si="3"/>
        <v>75829.5</v>
      </c>
      <c r="N12" s="36">
        <f t="shared" si="4"/>
        <v>5.25</v>
      </c>
      <c r="O12" s="91">
        <f t="shared" si="5"/>
        <v>88467.75</v>
      </c>
    </row>
    <row r="13" spans="2:15" ht="12.75">
      <c r="B13" s="23">
        <v>9</v>
      </c>
      <c r="C13" s="6" t="s">
        <v>20</v>
      </c>
      <c r="D13" s="24">
        <v>14590</v>
      </c>
      <c r="E13" s="29" t="s">
        <v>105</v>
      </c>
      <c r="F13" s="75">
        <v>10</v>
      </c>
      <c r="G13" s="49">
        <f t="shared" si="0"/>
        <v>145900</v>
      </c>
      <c r="H13" s="32">
        <v>6.6</v>
      </c>
      <c r="I13" s="81">
        <f t="shared" si="1"/>
        <v>96294</v>
      </c>
      <c r="J13" s="36">
        <v>7.25</v>
      </c>
      <c r="K13" s="91">
        <f t="shared" si="2"/>
        <v>105777.5</v>
      </c>
      <c r="L13" s="44">
        <v>18</v>
      </c>
      <c r="M13" s="49">
        <f t="shared" si="3"/>
        <v>262620</v>
      </c>
      <c r="N13" s="36">
        <f t="shared" si="4"/>
        <v>6.925</v>
      </c>
      <c r="O13" s="91">
        <f t="shared" si="5"/>
        <v>101035.75</v>
      </c>
    </row>
    <row r="14" spans="2:15" ht="12.75">
      <c r="B14" s="23">
        <v>10</v>
      </c>
      <c r="C14" s="6" t="s">
        <v>21</v>
      </c>
      <c r="D14" s="24">
        <v>10565</v>
      </c>
      <c r="E14" s="29" t="s">
        <v>105</v>
      </c>
      <c r="F14" s="75">
        <v>8</v>
      </c>
      <c r="G14" s="49">
        <f t="shared" si="0"/>
        <v>84520</v>
      </c>
      <c r="H14" s="32">
        <v>6</v>
      </c>
      <c r="I14" s="81">
        <f t="shared" si="1"/>
        <v>63390</v>
      </c>
      <c r="J14" s="36">
        <v>7.25</v>
      </c>
      <c r="K14" s="91">
        <f t="shared" si="2"/>
        <v>76596.25</v>
      </c>
      <c r="L14" s="44">
        <v>14</v>
      </c>
      <c r="M14" s="49">
        <f t="shared" si="3"/>
        <v>147910</v>
      </c>
      <c r="N14" s="36">
        <f t="shared" si="4"/>
        <v>6.625</v>
      </c>
      <c r="O14" s="91">
        <f t="shared" si="5"/>
        <v>69993.125</v>
      </c>
    </row>
    <row r="15" spans="2:15" ht="12.75">
      <c r="B15" s="23">
        <v>11</v>
      </c>
      <c r="C15" s="6" t="s">
        <v>22</v>
      </c>
      <c r="D15" s="24">
        <v>2800</v>
      </c>
      <c r="E15" s="29" t="s">
        <v>105</v>
      </c>
      <c r="F15" s="75">
        <v>3</v>
      </c>
      <c r="G15" s="49">
        <f t="shared" si="0"/>
        <v>8400</v>
      </c>
      <c r="H15" s="32">
        <v>0.8</v>
      </c>
      <c r="I15" s="81">
        <f t="shared" si="1"/>
        <v>2240</v>
      </c>
      <c r="J15" s="36">
        <v>1.75</v>
      </c>
      <c r="K15" s="91">
        <f t="shared" si="2"/>
        <v>4900</v>
      </c>
      <c r="L15" s="44">
        <v>5.35</v>
      </c>
      <c r="M15" s="49">
        <f t="shared" si="3"/>
        <v>14979.999999999998</v>
      </c>
      <c r="N15" s="36">
        <f t="shared" si="4"/>
        <v>1.275</v>
      </c>
      <c r="O15" s="91">
        <f t="shared" si="5"/>
        <v>3570</v>
      </c>
    </row>
    <row r="16" spans="2:15" ht="12.75">
      <c r="B16" s="23">
        <v>12</v>
      </c>
      <c r="C16" s="6" t="s">
        <v>23</v>
      </c>
      <c r="D16" s="24">
        <v>12976</v>
      </c>
      <c r="E16" s="29" t="s">
        <v>105</v>
      </c>
      <c r="F16" s="75">
        <v>5</v>
      </c>
      <c r="G16" s="49">
        <f t="shared" si="0"/>
        <v>64880</v>
      </c>
      <c r="H16" s="32">
        <v>0.8</v>
      </c>
      <c r="I16" s="81">
        <f t="shared" si="1"/>
        <v>10380.800000000001</v>
      </c>
      <c r="J16" s="36">
        <v>2.5</v>
      </c>
      <c r="K16" s="91">
        <f t="shared" si="2"/>
        <v>32440</v>
      </c>
      <c r="L16" s="44">
        <v>3.5</v>
      </c>
      <c r="M16" s="49">
        <f t="shared" si="3"/>
        <v>45416</v>
      </c>
      <c r="N16" s="36">
        <f t="shared" si="4"/>
        <v>1.65</v>
      </c>
      <c r="O16" s="91">
        <f t="shared" si="5"/>
        <v>21410.4</v>
      </c>
    </row>
    <row r="17" spans="2:15" ht="12.75">
      <c r="B17" s="23">
        <v>13</v>
      </c>
      <c r="C17" s="6" t="s">
        <v>24</v>
      </c>
      <c r="D17" s="24">
        <v>249</v>
      </c>
      <c r="E17" s="29" t="s">
        <v>106</v>
      </c>
      <c r="F17" s="75">
        <v>50</v>
      </c>
      <c r="G17" s="49">
        <f t="shared" si="0"/>
        <v>12450</v>
      </c>
      <c r="H17" s="32">
        <v>38</v>
      </c>
      <c r="I17" s="81">
        <f t="shared" si="1"/>
        <v>9462</v>
      </c>
      <c r="J17" s="36">
        <v>34</v>
      </c>
      <c r="K17" s="91">
        <f t="shared" si="2"/>
        <v>8466</v>
      </c>
      <c r="L17" s="44">
        <v>45</v>
      </c>
      <c r="M17" s="49">
        <f t="shared" si="3"/>
        <v>11205</v>
      </c>
      <c r="N17" s="36">
        <f t="shared" si="4"/>
        <v>36</v>
      </c>
      <c r="O17" s="91">
        <f t="shared" si="5"/>
        <v>8964</v>
      </c>
    </row>
    <row r="18" spans="2:15" ht="12.75">
      <c r="B18" s="23">
        <v>14</v>
      </c>
      <c r="C18" s="6" t="s">
        <v>25</v>
      </c>
      <c r="D18" s="24">
        <v>864</v>
      </c>
      <c r="E18" s="29" t="s">
        <v>106</v>
      </c>
      <c r="F18" s="75">
        <v>40</v>
      </c>
      <c r="G18" s="49">
        <f t="shared" si="0"/>
        <v>34560</v>
      </c>
      <c r="H18" s="32">
        <v>32</v>
      </c>
      <c r="I18" s="81">
        <f t="shared" si="1"/>
        <v>27648</v>
      </c>
      <c r="J18" s="36">
        <v>35</v>
      </c>
      <c r="K18" s="91">
        <f t="shared" si="2"/>
        <v>30240</v>
      </c>
      <c r="L18" s="44">
        <v>42</v>
      </c>
      <c r="M18" s="49">
        <f t="shared" si="3"/>
        <v>36288</v>
      </c>
      <c r="N18" s="36">
        <f t="shared" si="4"/>
        <v>33.5</v>
      </c>
      <c r="O18" s="91">
        <f t="shared" si="5"/>
        <v>28944</v>
      </c>
    </row>
    <row r="19" spans="2:15" ht="12.75">
      <c r="B19" s="23">
        <v>15</v>
      </c>
      <c r="C19" s="6" t="s">
        <v>26</v>
      </c>
      <c r="D19" s="24">
        <v>30</v>
      </c>
      <c r="E19" s="29" t="s">
        <v>106</v>
      </c>
      <c r="F19" s="75">
        <v>18</v>
      </c>
      <c r="G19" s="49">
        <f t="shared" si="0"/>
        <v>540</v>
      </c>
      <c r="H19" s="32">
        <v>21</v>
      </c>
      <c r="I19" s="81">
        <f t="shared" si="1"/>
        <v>630</v>
      </c>
      <c r="J19" s="36">
        <v>15</v>
      </c>
      <c r="K19" s="91">
        <f t="shared" si="2"/>
        <v>450</v>
      </c>
      <c r="L19" s="44">
        <v>40</v>
      </c>
      <c r="M19" s="49">
        <f t="shared" si="3"/>
        <v>1200</v>
      </c>
      <c r="N19" s="36">
        <f t="shared" si="4"/>
        <v>18</v>
      </c>
      <c r="O19" s="91">
        <f t="shared" si="5"/>
        <v>540</v>
      </c>
    </row>
    <row r="20" spans="2:15" ht="12.75">
      <c r="B20" s="23">
        <v>16</v>
      </c>
      <c r="C20" s="8" t="s">
        <v>27</v>
      </c>
      <c r="D20" s="24">
        <v>2291</v>
      </c>
      <c r="E20" s="29" t="s">
        <v>107</v>
      </c>
      <c r="F20" s="75">
        <v>18</v>
      </c>
      <c r="G20" s="49">
        <f t="shared" si="0"/>
        <v>41238</v>
      </c>
      <c r="H20" s="32">
        <v>10.3</v>
      </c>
      <c r="I20" s="81">
        <f t="shared" si="1"/>
        <v>23597.300000000003</v>
      </c>
      <c r="J20" s="36">
        <v>9.5</v>
      </c>
      <c r="K20" s="91">
        <f t="shared" si="2"/>
        <v>21764.5</v>
      </c>
      <c r="L20" s="44">
        <v>12</v>
      </c>
      <c r="M20" s="49">
        <f t="shared" si="3"/>
        <v>27492</v>
      </c>
      <c r="N20" s="36">
        <f t="shared" si="4"/>
        <v>9.9</v>
      </c>
      <c r="O20" s="91">
        <f t="shared" si="5"/>
        <v>22680.9</v>
      </c>
    </row>
    <row r="21" spans="2:15" ht="12.75">
      <c r="B21" s="23">
        <v>17</v>
      </c>
      <c r="C21" s="6" t="s">
        <v>28</v>
      </c>
      <c r="D21" s="24">
        <v>200</v>
      </c>
      <c r="E21" s="29" t="s">
        <v>106</v>
      </c>
      <c r="F21" s="75">
        <v>17</v>
      </c>
      <c r="G21" s="49">
        <f t="shared" si="0"/>
        <v>3400</v>
      </c>
      <c r="H21" s="32">
        <v>20</v>
      </c>
      <c r="I21" s="81">
        <f t="shared" si="1"/>
        <v>4000</v>
      </c>
      <c r="J21" s="36">
        <v>15</v>
      </c>
      <c r="K21" s="91">
        <f t="shared" si="2"/>
        <v>3000</v>
      </c>
      <c r="L21" s="44">
        <v>25</v>
      </c>
      <c r="M21" s="49">
        <f t="shared" si="3"/>
        <v>5000</v>
      </c>
      <c r="N21" s="36">
        <f t="shared" si="4"/>
        <v>17.5</v>
      </c>
      <c r="O21" s="91">
        <f t="shared" si="5"/>
        <v>3500</v>
      </c>
    </row>
    <row r="22" spans="2:15" ht="12.75">
      <c r="B22" s="23">
        <v>18</v>
      </c>
      <c r="C22" s="6" t="s">
        <v>29</v>
      </c>
      <c r="D22" s="24">
        <v>264</v>
      </c>
      <c r="E22" s="29" t="s">
        <v>107</v>
      </c>
      <c r="F22" s="75">
        <v>100</v>
      </c>
      <c r="G22" s="49">
        <f t="shared" si="0"/>
        <v>26400</v>
      </c>
      <c r="H22" s="32">
        <v>115</v>
      </c>
      <c r="I22" s="81">
        <f t="shared" si="1"/>
        <v>30360</v>
      </c>
      <c r="J22" s="36">
        <v>127.5</v>
      </c>
      <c r="K22" s="91">
        <f t="shared" si="2"/>
        <v>33660</v>
      </c>
      <c r="L22" s="44">
        <v>167</v>
      </c>
      <c r="M22" s="49">
        <f t="shared" si="3"/>
        <v>44088</v>
      </c>
      <c r="N22" s="36">
        <f t="shared" si="4"/>
        <v>121.25</v>
      </c>
      <c r="O22" s="91">
        <f t="shared" si="5"/>
        <v>32010</v>
      </c>
    </row>
    <row r="23" spans="2:15" ht="12.75">
      <c r="B23" s="23">
        <v>19</v>
      </c>
      <c r="C23" s="6" t="s">
        <v>30</v>
      </c>
      <c r="D23" s="24">
        <v>1376</v>
      </c>
      <c r="E23" s="29" t="s">
        <v>108</v>
      </c>
      <c r="F23" s="75">
        <v>10</v>
      </c>
      <c r="G23" s="49">
        <f t="shared" si="0"/>
        <v>13760</v>
      </c>
      <c r="H23" s="32">
        <v>11.5</v>
      </c>
      <c r="I23" s="81">
        <f t="shared" si="1"/>
        <v>15824</v>
      </c>
      <c r="J23" s="36">
        <v>12.5</v>
      </c>
      <c r="K23" s="91">
        <f t="shared" si="2"/>
        <v>17200</v>
      </c>
      <c r="L23" s="44">
        <v>12</v>
      </c>
      <c r="M23" s="49">
        <f t="shared" si="3"/>
        <v>16512</v>
      </c>
      <c r="N23" s="36">
        <f t="shared" si="4"/>
        <v>12</v>
      </c>
      <c r="O23" s="91">
        <f t="shared" si="5"/>
        <v>16512</v>
      </c>
    </row>
    <row r="24" spans="2:15" ht="12.75">
      <c r="B24" s="23">
        <v>20</v>
      </c>
      <c r="C24" s="6" t="s">
        <v>31</v>
      </c>
      <c r="D24" s="24">
        <v>116</v>
      </c>
      <c r="E24" s="29" t="s">
        <v>108</v>
      </c>
      <c r="F24" s="75">
        <v>15</v>
      </c>
      <c r="G24" s="49">
        <f t="shared" si="0"/>
        <v>1740</v>
      </c>
      <c r="H24" s="32">
        <v>13</v>
      </c>
      <c r="I24" s="81">
        <f t="shared" si="1"/>
        <v>1508</v>
      </c>
      <c r="J24" s="36">
        <v>15.25</v>
      </c>
      <c r="K24" s="91">
        <f t="shared" si="2"/>
        <v>1769</v>
      </c>
      <c r="L24" s="44">
        <v>12</v>
      </c>
      <c r="M24" s="49">
        <f t="shared" si="3"/>
        <v>1392</v>
      </c>
      <c r="N24" s="36">
        <f t="shared" si="4"/>
        <v>14.125</v>
      </c>
      <c r="O24" s="91">
        <f t="shared" si="5"/>
        <v>1638.5</v>
      </c>
    </row>
    <row r="25" spans="2:15" ht="12.75">
      <c r="B25" s="23">
        <v>21</v>
      </c>
      <c r="C25" s="6" t="s">
        <v>32</v>
      </c>
      <c r="D25" s="24">
        <v>2385</v>
      </c>
      <c r="E25" s="29" t="s">
        <v>109</v>
      </c>
      <c r="F25" s="75">
        <v>5</v>
      </c>
      <c r="G25" s="49">
        <f t="shared" si="0"/>
        <v>11925</v>
      </c>
      <c r="H25" s="32">
        <v>7</v>
      </c>
      <c r="I25" s="81">
        <f t="shared" si="1"/>
        <v>16695</v>
      </c>
      <c r="J25" s="36">
        <v>6.5</v>
      </c>
      <c r="K25" s="91">
        <f t="shared" si="2"/>
        <v>15502.5</v>
      </c>
      <c r="L25" s="44">
        <v>3</v>
      </c>
      <c r="M25" s="49">
        <f t="shared" si="3"/>
        <v>7155</v>
      </c>
      <c r="N25" s="36">
        <f t="shared" si="4"/>
        <v>6.75</v>
      </c>
      <c r="O25" s="91">
        <f t="shared" si="5"/>
        <v>16098.75</v>
      </c>
    </row>
    <row r="26" spans="2:15" ht="12.75">
      <c r="B26" s="23">
        <v>22</v>
      </c>
      <c r="C26" s="6" t="s">
        <v>33</v>
      </c>
      <c r="D26" s="24">
        <v>13747</v>
      </c>
      <c r="E26" s="29" t="s">
        <v>109</v>
      </c>
      <c r="F26" s="75">
        <v>3</v>
      </c>
      <c r="G26" s="49">
        <f t="shared" si="0"/>
        <v>41241</v>
      </c>
      <c r="H26" s="32">
        <v>3.5</v>
      </c>
      <c r="I26" s="81">
        <f t="shared" si="1"/>
        <v>48114.5</v>
      </c>
      <c r="J26" s="36">
        <v>3.75</v>
      </c>
      <c r="K26" s="91">
        <f t="shared" si="2"/>
        <v>51551.25</v>
      </c>
      <c r="L26" s="44">
        <v>4</v>
      </c>
      <c r="M26" s="49">
        <f t="shared" si="3"/>
        <v>54988</v>
      </c>
      <c r="N26" s="36">
        <f t="shared" si="4"/>
        <v>3.625</v>
      </c>
      <c r="O26" s="91">
        <f t="shared" si="5"/>
        <v>49832.875</v>
      </c>
    </row>
    <row r="27" spans="2:15" ht="12.75">
      <c r="B27" s="23">
        <v>23</v>
      </c>
      <c r="C27" s="6" t="s">
        <v>34</v>
      </c>
      <c r="D27" s="24">
        <v>610</v>
      </c>
      <c r="E27" s="29" t="s">
        <v>109</v>
      </c>
      <c r="F27" s="75">
        <v>3.5</v>
      </c>
      <c r="G27" s="49">
        <f t="shared" si="0"/>
        <v>2135</v>
      </c>
      <c r="H27" s="32">
        <v>7</v>
      </c>
      <c r="I27" s="81">
        <f t="shared" si="1"/>
        <v>4270</v>
      </c>
      <c r="J27" s="36">
        <v>6.75</v>
      </c>
      <c r="K27" s="91">
        <f t="shared" si="2"/>
        <v>4117.5</v>
      </c>
      <c r="L27" s="44">
        <v>7</v>
      </c>
      <c r="M27" s="49">
        <f t="shared" si="3"/>
        <v>4270</v>
      </c>
      <c r="N27" s="36">
        <f t="shared" si="4"/>
        <v>6.875</v>
      </c>
      <c r="O27" s="91">
        <f t="shared" si="5"/>
        <v>4193.75</v>
      </c>
    </row>
    <row r="28" spans="2:15" ht="12.75">
      <c r="B28" s="23">
        <v>24</v>
      </c>
      <c r="C28" s="10" t="s">
        <v>35</v>
      </c>
      <c r="D28" s="24">
        <v>194</v>
      </c>
      <c r="E28" s="29" t="s">
        <v>108</v>
      </c>
      <c r="F28" s="76">
        <v>30</v>
      </c>
      <c r="G28" s="49">
        <f t="shared" si="0"/>
        <v>5820</v>
      </c>
      <c r="H28" s="32">
        <v>45</v>
      </c>
      <c r="I28" s="81">
        <f t="shared" si="1"/>
        <v>8730</v>
      </c>
      <c r="J28" s="36">
        <v>30.5</v>
      </c>
      <c r="K28" s="91">
        <f t="shared" si="2"/>
        <v>5917</v>
      </c>
      <c r="L28" s="44">
        <v>70</v>
      </c>
      <c r="M28" s="49">
        <f t="shared" si="3"/>
        <v>13580</v>
      </c>
      <c r="N28" s="36">
        <f t="shared" si="4"/>
        <v>37.75</v>
      </c>
      <c r="O28" s="91">
        <f t="shared" si="5"/>
        <v>7323.5</v>
      </c>
    </row>
    <row r="29" spans="2:15" ht="12.75">
      <c r="B29" s="23">
        <v>25</v>
      </c>
      <c r="C29" s="10" t="s">
        <v>36</v>
      </c>
      <c r="D29" s="24">
        <v>48</v>
      </c>
      <c r="E29" s="29" t="s">
        <v>108</v>
      </c>
      <c r="F29" s="76">
        <v>34</v>
      </c>
      <c r="G29" s="49">
        <f t="shared" si="0"/>
        <v>1632</v>
      </c>
      <c r="H29" s="32">
        <v>55</v>
      </c>
      <c r="I29" s="81">
        <f t="shared" si="1"/>
        <v>2640</v>
      </c>
      <c r="J29" s="36">
        <v>32.5</v>
      </c>
      <c r="K29" s="91">
        <f t="shared" si="2"/>
        <v>1560</v>
      </c>
      <c r="L29" s="44">
        <v>85</v>
      </c>
      <c r="M29" s="49">
        <f t="shared" si="3"/>
        <v>4080</v>
      </c>
      <c r="N29" s="36">
        <f t="shared" si="4"/>
        <v>43.75</v>
      </c>
      <c r="O29" s="91">
        <f t="shared" si="5"/>
        <v>2100</v>
      </c>
    </row>
    <row r="30" spans="2:15" ht="12.75">
      <c r="B30" s="23">
        <v>26</v>
      </c>
      <c r="C30" s="10" t="s">
        <v>37</v>
      </c>
      <c r="D30" s="24">
        <v>147</v>
      </c>
      <c r="E30" s="29" t="s">
        <v>108</v>
      </c>
      <c r="F30" s="76">
        <v>38</v>
      </c>
      <c r="G30" s="49">
        <f t="shared" si="0"/>
        <v>5586</v>
      </c>
      <c r="H30" s="32">
        <v>45</v>
      </c>
      <c r="I30" s="81">
        <f t="shared" si="1"/>
        <v>6615</v>
      </c>
      <c r="J30" s="36">
        <v>36</v>
      </c>
      <c r="K30" s="91">
        <f t="shared" si="2"/>
        <v>5292</v>
      </c>
      <c r="L30" s="44">
        <v>65</v>
      </c>
      <c r="M30" s="49">
        <f t="shared" si="3"/>
        <v>9555</v>
      </c>
      <c r="N30" s="36">
        <f t="shared" si="4"/>
        <v>40.5</v>
      </c>
      <c r="O30" s="91">
        <f t="shared" si="5"/>
        <v>5953.5</v>
      </c>
    </row>
    <row r="31" spans="2:15" ht="12.75">
      <c r="B31" s="23">
        <v>27</v>
      </c>
      <c r="C31" s="10" t="s">
        <v>38</v>
      </c>
      <c r="D31" s="24">
        <v>372</v>
      </c>
      <c r="E31" s="29" t="s">
        <v>108</v>
      </c>
      <c r="F31" s="76">
        <v>42</v>
      </c>
      <c r="G31" s="49">
        <f t="shared" si="0"/>
        <v>15624</v>
      </c>
      <c r="H31" s="32">
        <v>48</v>
      </c>
      <c r="I31" s="81">
        <f t="shared" si="1"/>
        <v>17856</v>
      </c>
      <c r="J31" s="36">
        <v>45.5</v>
      </c>
      <c r="K31" s="91">
        <f t="shared" si="2"/>
        <v>16926</v>
      </c>
      <c r="L31" s="44">
        <v>75</v>
      </c>
      <c r="M31" s="49">
        <f t="shared" si="3"/>
        <v>27900</v>
      </c>
      <c r="N31" s="36">
        <f t="shared" si="4"/>
        <v>46.75</v>
      </c>
      <c r="O31" s="91">
        <f t="shared" si="5"/>
        <v>17391</v>
      </c>
    </row>
    <row r="32" spans="2:15" ht="12.75">
      <c r="B32" s="23">
        <v>28</v>
      </c>
      <c r="C32" s="10" t="s">
        <v>39</v>
      </c>
      <c r="D32" s="24">
        <v>37</v>
      </c>
      <c r="E32" s="29" t="s">
        <v>108</v>
      </c>
      <c r="F32" s="77">
        <v>50</v>
      </c>
      <c r="G32" s="49">
        <f t="shared" si="0"/>
        <v>1850</v>
      </c>
      <c r="H32" s="32">
        <v>75</v>
      </c>
      <c r="I32" s="81">
        <f t="shared" si="1"/>
        <v>2775</v>
      </c>
      <c r="J32" s="36">
        <v>63.5</v>
      </c>
      <c r="K32" s="91">
        <f t="shared" si="2"/>
        <v>2349.5</v>
      </c>
      <c r="L32" s="44">
        <v>125</v>
      </c>
      <c r="M32" s="49">
        <f t="shared" si="3"/>
        <v>4625</v>
      </c>
      <c r="N32" s="36">
        <f t="shared" si="4"/>
        <v>69.25</v>
      </c>
      <c r="O32" s="91">
        <f t="shared" si="5"/>
        <v>2562.25</v>
      </c>
    </row>
    <row r="33" spans="2:15" ht="12.75">
      <c r="B33" s="23">
        <v>29</v>
      </c>
      <c r="C33" s="10" t="s">
        <v>40</v>
      </c>
      <c r="D33" s="24">
        <v>32</v>
      </c>
      <c r="E33" s="29" t="s">
        <v>108</v>
      </c>
      <c r="F33" s="77">
        <v>60</v>
      </c>
      <c r="G33" s="49">
        <f t="shared" si="0"/>
        <v>1920</v>
      </c>
      <c r="H33" s="32">
        <v>105</v>
      </c>
      <c r="I33" s="81">
        <f t="shared" si="1"/>
        <v>3360</v>
      </c>
      <c r="J33" s="36">
        <v>83.5</v>
      </c>
      <c r="K33" s="91">
        <f t="shared" si="2"/>
        <v>2672</v>
      </c>
      <c r="L33" s="44">
        <v>140</v>
      </c>
      <c r="M33" s="49">
        <f t="shared" si="3"/>
        <v>4480</v>
      </c>
      <c r="N33" s="36">
        <f t="shared" si="4"/>
        <v>94.25</v>
      </c>
      <c r="O33" s="91">
        <f t="shared" si="5"/>
        <v>3016</v>
      </c>
    </row>
    <row r="34" spans="2:15" ht="12.75">
      <c r="B34" s="23">
        <v>30</v>
      </c>
      <c r="C34" s="11" t="s">
        <v>41</v>
      </c>
      <c r="D34" s="24">
        <v>115</v>
      </c>
      <c r="E34" s="29" t="s">
        <v>108</v>
      </c>
      <c r="F34" s="76">
        <v>110</v>
      </c>
      <c r="G34" s="49">
        <f t="shared" si="0"/>
        <v>12650</v>
      </c>
      <c r="H34" s="32">
        <v>120</v>
      </c>
      <c r="I34" s="81">
        <f t="shared" si="1"/>
        <v>13800</v>
      </c>
      <c r="J34" s="36">
        <v>110</v>
      </c>
      <c r="K34" s="91">
        <f t="shared" si="2"/>
        <v>12650</v>
      </c>
      <c r="L34" s="44">
        <v>160</v>
      </c>
      <c r="M34" s="49">
        <f t="shared" si="3"/>
        <v>18400</v>
      </c>
      <c r="N34" s="36">
        <f t="shared" si="4"/>
        <v>115</v>
      </c>
      <c r="O34" s="91">
        <f t="shared" si="5"/>
        <v>13225</v>
      </c>
    </row>
    <row r="35" spans="2:15" ht="12.75">
      <c r="B35" s="23">
        <v>31</v>
      </c>
      <c r="C35" s="6" t="s">
        <v>42</v>
      </c>
      <c r="D35" s="24">
        <v>356</v>
      </c>
      <c r="E35" s="29" t="s">
        <v>108</v>
      </c>
      <c r="F35" s="75">
        <v>190</v>
      </c>
      <c r="G35" s="49">
        <f t="shared" si="0"/>
        <v>67640</v>
      </c>
      <c r="H35" s="32">
        <v>200</v>
      </c>
      <c r="I35" s="81">
        <f t="shared" si="1"/>
        <v>71200</v>
      </c>
      <c r="J35" s="36">
        <v>219</v>
      </c>
      <c r="K35" s="91">
        <f t="shared" si="2"/>
        <v>77964</v>
      </c>
      <c r="L35" s="44">
        <v>300</v>
      </c>
      <c r="M35" s="49">
        <f t="shared" si="3"/>
        <v>106800</v>
      </c>
      <c r="N35" s="36">
        <f t="shared" si="4"/>
        <v>209.5</v>
      </c>
      <c r="O35" s="91">
        <f t="shared" si="5"/>
        <v>74582</v>
      </c>
    </row>
    <row r="36" spans="2:15" ht="12.75">
      <c r="B36" s="23">
        <v>32</v>
      </c>
      <c r="C36" s="6" t="s">
        <v>43</v>
      </c>
      <c r="D36" s="24">
        <v>4</v>
      </c>
      <c r="E36" s="29" t="s">
        <v>104</v>
      </c>
      <c r="F36" s="77">
        <v>1500</v>
      </c>
      <c r="G36" s="49">
        <f t="shared" si="0"/>
        <v>6000</v>
      </c>
      <c r="H36" s="32">
        <v>3800</v>
      </c>
      <c r="I36" s="81">
        <f t="shared" si="1"/>
        <v>15200</v>
      </c>
      <c r="J36" s="36">
        <v>1500</v>
      </c>
      <c r="K36" s="91">
        <f t="shared" si="2"/>
        <v>6000</v>
      </c>
      <c r="L36" s="44">
        <v>2750</v>
      </c>
      <c r="M36" s="49">
        <f t="shared" si="3"/>
        <v>11000</v>
      </c>
      <c r="N36" s="36">
        <f t="shared" si="4"/>
        <v>2650</v>
      </c>
      <c r="O36" s="91">
        <f t="shared" si="5"/>
        <v>10600</v>
      </c>
    </row>
    <row r="37" spans="2:15" ht="12.75">
      <c r="B37" s="23">
        <v>33</v>
      </c>
      <c r="C37" s="6" t="s">
        <v>44</v>
      </c>
      <c r="D37" s="24">
        <v>1</v>
      </c>
      <c r="E37" s="29" t="s">
        <v>104</v>
      </c>
      <c r="F37" s="77">
        <v>1800</v>
      </c>
      <c r="G37" s="49">
        <f t="shared" si="0"/>
        <v>1800</v>
      </c>
      <c r="H37" s="32">
        <v>4000</v>
      </c>
      <c r="I37" s="81">
        <f t="shared" si="1"/>
        <v>4000</v>
      </c>
      <c r="J37" s="36">
        <v>1700</v>
      </c>
      <c r="K37" s="91">
        <f t="shared" si="2"/>
        <v>1700</v>
      </c>
      <c r="L37" s="44">
        <v>2750</v>
      </c>
      <c r="M37" s="49">
        <f t="shared" si="3"/>
        <v>2750</v>
      </c>
      <c r="N37" s="36">
        <f t="shared" si="4"/>
        <v>2850</v>
      </c>
      <c r="O37" s="91">
        <f t="shared" si="5"/>
        <v>2850</v>
      </c>
    </row>
    <row r="38" spans="2:15" ht="12.75">
      <c r="B38" s="23">
        <v>34</v>
      </c>
      <c r="C38" s="10" t="s">
        <v>45</v>
      </c>
      <c r="D38" s="24">
        <v>1</v>
      </c>
      <c r="E38" s="29" t="s">
        <v>104</v>
      </c>
      <c r="F38" s="77">
        <v>2100</v>
      </c>
      <c r="G38" s="49">
        <f t="shared" si="0"/>
        <v>2100</v>
      </c>
      <c r="H38" s="32">
        <v>4600</v>
      </c>
      <c r="I38" s="81">
        <f t="shared" si="1"/>
        <v>4600</v>
      </c>
      <c r="J38" s="36">
        <v>1800</v>
      </c>
      <c r="K38" s="91">
        <f t="shared" si="2"/>
        <v>1800</v>
      </c>
      <c r="L38" s="44">
        <v>2750</v>
      </c>
      <c r="M38" s="49">
        <f t="shared" si="3"/>
        <v>2750</v>
      </c>
      <c r="N38" s="36">
        <f t="shared" si="4"/>
        <v>3200</v>
      </c>
      <c r="O38" s="91">
        <f t="shared" si="5"/>
        <v>3200</v>
      </c>
    </row>
    <row r="39" spans="2:15" ht="12.75">
      <c r="B39" s="23">
        <v>35</v>
      </c>
      <c r="C39" s="10" t="s">
        <v>46</v>
      </c>
      <c r="D39" s="24">
        <v>1</v>
      </c>
      <c r="E39" s="29" t="s">
        <v>104</v>
      </c>
      <c r="F39" s="77">
        <v>350</v>
      </c>
      <c r="G39" s="49">
        <f t="shared" si="0"/>
        <v>350</v>
      </c>
      <c r="H39" s="32">
        <v>1000</v>
      </c>
      <c r="I39" s="81">
        <f t="shared" si="1"/>
        <v>1000</v>
      </c>
      <c r="J39" s="36">
        <v>550</v>
      </c>
      <c r="K39" s="91">
        <f t="shared" si="2"/>
        <v>550</v>
      </c>
      <c r="L39" s="44">
        <v>600</v>
      </c>
      <c r="M39" s="49">
        <f t="shared" si="3"/>
        <v>600</v>
      </c>
      <c r="N39" s="36">
        <f t="shared" si="4"/>
        <v>775</v>
      </c>
      <c r="O39" s="91">
        <f t="shared" si="5"/>
        <v>775</v>
      </c>
    </row>
    <row r="40" spans="2:15" ht="12.75">
      <c r="B40" s="23">
        <v>36</v>
      </c>
      <c r="C40" s="10" t="s">
        <v>47</v>
      </c>
      <c r="D40" s="24">
        <v>1</v>
      </c>
      <c r="E40" s="29" t="s">
        <v>104</v>
      </c>
      <c r="F40" s="77">
        <v>2400</v>
      </c>
      <c r="G40" s="49">
        <f t="shared" si="0"/>
        <v>2400</v>
      </c>
      <c r="H40" s="32">
        <v>5000</v>
      </c>
      <c r="I40" s="81">
        <f t="shared" si="1"/>
        <v>5000</v>
      </c>
      <c r="J40" s="36">
        <v>1950</v>
      </c>
      <c r="K40" s="91">
        <f t="shared" si="2"/>
        <v>1950</v>
      </c>
      <c r="L40" s="44">
        <v>2750</v>
      </c>
      <c r="M40" s="49">
        <f t="shared" si="3"/>
        <v>2750</v>
      </c>
      <c r="N40" s="36">
        <f t="shared" si="4"/>
        <v>3475</v>
      </c>
      <c r="O40" s="91">
        <f t="shared" si="5"/>
        <v>3475</v>
      </c>
    </row>
    <row r="41" spans="2:15" ht="12.75">
      <c r="B41" s="23">
        <v>37</v>
      </c>
      <c r="C41" s="10" t="s">
        <v>48</v>
      </c>
      <c r="D41" s="24">
        <v>1</v>
      </c>
      <c r="E41" s="29" t="s">
        <v>104</v>
      </c>
      <c r="F41" s="77">
        <v>470</v>
      </c>
      <c r="G41" s="49">
        <f t="shared" si="0"/>
        <v>470</v>
      </c>
      <c r="H41" s="32">
        <v>1050</v>
      </c>
      <c r="I41" s="81">
        <f t="shared" si="1"/>
        <v>1050</v>
      </c>
      <c r="J41" s="36">
        <v>675</v>
      </c>
      <c r="K41" s="91">
        <f t="shared" si="2"/>
        <v>675</v>
      </c>
      <c r="L41" s="44">
        <v>650</v>
      </c>
      <c r="M41" s="49">
        <f t="shared" si="3"/>
        <v>650</v>
      </c>
      <c r="N41" s="36">
        <f t="shared" si="4"/>
        <v>862.5</v>
      </c>
      <c r="O41" s="91">
        <f t="shared" si="5"/>
        <v>862.5</v>
      </c>
    </row>
    <row r="42" spans="2:15" ht="12.75">
      <c r="B42" s="23">
        <v>38</v>
      </c>
      <c r="C42" s="10" t="s">
        <v>49</v>
      </c>
      <c r="D42" s="24">
        <v>2</v>
      </c>
      <c r="E42" s="29" t="s">
        <v>104</v>
      </c>
      <c r="F42" s="77">
        <v>580</v>
      </c>
      <c r="G42" s="49">
        <f t="shared" si="0"/>
        <v>1160</v>
      </c>
      <c r="H42" s="32">
        <v>1300</v>
      </c>
      <c r="I42" s="81">
        <f t="shared" si="1"/>
        <v>2600</v>
      </c>
      <c r="J42" s="36">
        <v>725</v>
      </c>
      <c r="K42" s="91">
        <f t="shared" si="2"/>
        <v>1450</v>
      </c>
      <c r="L42" s="44">
        <v>750</v>
      </c>
      <c r="M42" s="49">
        <f t="shared" si="3"/>
        <v>1500</v>
      </c>
      <c r="N42" s="36">
        <f t="shared" si="4"/>
        <v>1012.5</v>
      </c>
      <c r="O42" s="91">
        <f t="shared" si="5"/>
        <v>2025</v>
      </c>
    </row>
    <row r="43" spans="2:15" ht="12.75">
      <c r="B43" s="23">
        <v>39</v>
      </c>
      <c r="C43" s="10" t="s">
        <v>50</v>
      </c>
      <c r="D43" s="24">
        <v>1</v>
      </c>
      <c r="E43" s="29" t="s">
        <v>104</v>
      </c>
      <c r="F43" s="77">
        <v>6300</v>
      </c>
      <c r="G43" s="49">
        <f t="shared" si="0"/>
        <v>6300</v>
      </c>
      <c r="H43" s="32">
        <v>10000</v>
      </c>
      <c r="I43" s="81">
        <f t="shared" si="1"/>
        <v>10000</v>
      </c>
      <c r="J43" s="36">
        <v>5200</v>
      </c>
      <c r="K43" s="91">
        <f t="shared" si="2"/>
        <v>5200</v>
      </c>
      <c r="L43" s="44">
        <v>4550</v>
      </c>
      <c r="M43" s="49">
        <f t="shared" si="3"/>
        <v>4550</v>
      </c>
      <c r="N43" s="36">
        <f t="shared" si="4"/>
        <v>7600</v>
      </c>
      <c r="O43" s="91">
        <f t="shared" si="5"/>
        <v>7600</v>
      </c>
    </row>
    <row r="44" spans="2:15" ht="12.75">
      <c r="B44" s="23">
        <v>40</v>
      </c>
      <c r="C44" s="10" t="s">
        <v>51</v>
      </c>
      <c r="D44" s="24">
        <v>1</v>
      </c>
      <c r="E44" s="29" t="s">
        <v>104</v>
      </c>
      <c r="F44" s="77">
        <v>1500</v>
      </c>
      <c r="G44" s="49">
        <f t="shared" si="0"/>
        <v>1500</v>
      </c>
      <c r="H44" s="32">
        <v>2000</v>
      </c>
      <c r="I44" s="81">
        <f t="shared" si="1"/>
        <v>2000</v>
      </c>
      <c r="J44" s="36">
        <v>1500</v>
      </c>
      <c r="K44" s="91">
        <f t="shared" si="2"/>
        <v>1500</v>
      </c>
      <c r="L44" s="44">
        <v>1850</v>
      </c>
      <c r="M44" s="49">
        <f t="shared" si="3"/>
        <v>1850</v>
      </c>
      <c r="N44" s="36">
        <f t="shared" si="4"/>
        <v>1750</v>
      </c>
      <c r="O44" s="91">
        <f t="shared" si="5"/>
        <v>1750</v>
      </c>
    </row>
    <row r="45" spans="2:15" ht="12.75">
      <c r="B45" s="23">
        <v>41</v>
      </c>
      <c r="C45" s="6" t="s">
        <v>52</v>
      </c>
      <c r="D45" s="24">
        <v>2</v>
      </c>
      <c r="E45" s="29" t="s">
        <v>104</v>
      </c>
      <c r="F45" s="78">
        <v>1500</v>
      </c>
      <c r="G45" s="49">
        <f t="shared" si="0"/>
        <v>3000</v>
      </c>
      <c r="H45" s="32">
        <v>3000</v>
      </c>
      <c r="I45" s="81">
        <f t="shared" si="1"/>
        <v>6000</v>
      </c>
      <c r="J45" s="36">
        <v>2700</v>
      </c>
      <c r="K45" s="91">
        <f t="shared" si="2"/>
        <v>5400</v>
      </c>
      <c r="L45" s="44">
        <v>2100</v>
      </c>
      <c r="M45" s="49">
        <f t="shared" si="3"/>
        <v>4200</v>
      </c>
      <c r="N45" s="36">
        <f t="shared" si="4"/>
        <v>2850</v>
      </c>
      <c r="O45" s="91">
        <f t="shared" si="5"/>
        <v>5700</v>
      </c>
    </row>
    <row r="46" spans="2:15" ht="12.75">
      <c r="B46" s="23">
        <v>42</v>
      </c>
      <c r="C46" s="10" t="s">
        <v>53</v>
      </c>
      <c r="D46" s="24">
        <v>563</v>
      </c>
      <c r="E46" s="29" t="s">
        <v>108</v>
      </c>
      <c r="F46" s="76">
        <v>12</v>
      </c>
      <c r="G46" s="49">
        <f t="shared" si="0"/>
        <v>6756</v>
      </c>
      <c r="H46" s="32">
        <v>15</v>
      </c>
      <c r="I46" s="81">
        <f t="shared" si="1"/>
        <v>8445</v>
      </c>
      <c r="J46" s="36">
        <v>25</v>
      </c>
      <c r="K46" s="91">
        <f t="shared" si="2"/>
        <v>14075</v>
      </c>
      <c r="L46" s="44">
        <v>32</v>
      </c>
      <c r="M46" s="49">
        <f t="shared" si="3"/>
        <v>18016</v>
      </c>
      <c r="N46" s="36">
        <f t="shared" si="4"/>
        <v>20</v>
      </c>
      <c r="O46" s="91">
        <f t="shared" si="5"/>
        <v>11260</v>
      </c>
    </row>
    <row r="47" spans="2:15" ht="12.75">
      <c r="B47" s="23">
        <v>43</v>
      </c>
      <c r="C47" s="10" t="s">
        <v>54</v>
      </c>
      <c r="D47" s="24">
        <v>411</v>
      </c>
      <c r="E47" s="29" t="s">
        <v>108</v>
      </c>
      <c r="F47" s="76">
        <v>18</v>
      </c>
      <c r="G47" s="49">
        <f t="shared" si="0"/>
        <v>7398</v>
      </c>
      <c r="H47" s="32">
        <v>26</v>
      </c>
      <c r="I47" s="81">
        <f t="shared" si="1"/>
        <v>10686</v>
      </c>
      <c r="J47" s="36">
        <v>29</v>
      </c>
      <c r="K47" s="91">
        <f t="shared" si="2"/>
        <v>11919</v>
      </c>
      <c r="L47" s="44">
        <v>35</v>
      </c>
      <c r="M47" s="49">
        <f t="shared" si="3"/>
        <v>14385</v>
      </c>
      <c r="N47" s="36">
        <f t="shared" si="4"/>
        <v>27.5</v>
      </c>
      <c r="O47" s="91">
        <f t="shared" si="5"/>
        <v>11302.5</v>
      </c>
    </row>
    <row r="48" spans="2:15" ht="12.75">
      <c r="B48" s="23">
        <v>44</v>
      </c>
      <c r="C48" s="10" t="s">
        <v>55</v>
      </c>
      <c r="D48" s="24">
        <v>1</v>
      </c>
      <c r="E48" s="29" t="s">
        <v>104</v>
      </c>
      <c r="F48" s="76">
        <v>200</v>
      </c>
      <c r="G48" s="49">
        <f t="shared" si="0"/>
        <v>200</v>
      </c>
      <c r="H48" s="32">
        <v>200</v>
      </c>
      <c r="I48" s="81">
        <f t="shared" si="1"/>
        <v>200</v>
      </c>
      <c r="J48" s="36">
        <v>250</v>
      </c>
      <c r="K48" s="91">
        <f t="shared" si="2"/>
        <v>250</v>
      </c>
      <c r="L48" s="44">
        <v>500</v>
      </c>
      <c r="M48" s="49">
        <f t="shared" si="3"/>
        <v>500</v>
      </c>
      <c r="N48" s="36">
        <f t="shared" si="4"/>
        <v>225</v>
      </c>
      <c r="O48" s="91">
        <f t="shared" si="5"/>
        <v>225</v>
      </c>
    </row>
    <row r="49" spans="2:15" ht="12.75">
      <c r="B49" s="23">
        <v>45</v>
      </c>
      <c r="C49" s="10" t="s">
        <v>56</v>
      </c>
      <c r="D49" s="24">
        <v>34</v>
      </c>
      <c r="E49" s="29" t="s">
        <v>108</v>
      </c>
      <c r="F49" s="76">
        <v>28</v>
      </c>
      <c r="G49" s="49">
        <f t="shared" si="0"/>
        <v>952</v>
      </c>
      <c r="H49" s="32">
        <v>51</v>
      </c>
      <c r="I49" s="81">
        <f t="shared" si="1"/>
        <v>1734</v>
      </c>
      <c r="J49" s="36">
        <v>40</v>
      </c>
      <c r="K49" s="91">
        <f t="shared" si="2"/>
        <v>1360</v>
      </c>
      <c r="L49" s="44">
        <v>55</v>
      </c>
      <c r="M49" s="49">
        <f t="shared" si="3"/>
        <v>1870</v>
      </c>
      <c r="N49" s="36">
        <f t="shared" si="4"/>
        <v>45.5</v>
      </c>
      <c r="O49" s="91">
        <f t="shared" si="5"/>
        <v>1547</v>
      </c>
    </row>
    <row r="50" spans="2:15" ht="12.75">
      <c r="B50" s="23">
        <v>46</v>
      </c>
      <c r="C50" s="6" t="s">
        <v>57</v>
      </c>
      <c r="D50" s="24">
        <v>1</v>
      </c>
      <c r="E50" s="29" t="s">
        <v>104</v>
      </c>
      <c r="F50" s="76">
        <v>200</v>
      </c>
      <c r="G50" s="49">
        <f t="shared" si="0"/>
        <v>200</v>
      </c>
      <c r="H50" s="32">
        <v>300</v>
      </c>
      <c r="I50" s="81">
        <f t="shared" si="1"/>
        <v>300</v>
      </c>
      <c r="J50" s="36">
        <v>400</v>
      </c>
      <c r="K50" s="91">
        <f t="shared" si="2"/>
        <v>400</v>
      </c>
      <c r="L50" s="44">
        <v>300</v>
      </c>
      <c r="M50" s="49">
        <f t="shared" si="3"/>
        <v>300</v>
      </c>
      <c r="N50" s="36">
        <f t="shared" si="4"/>
        <v>350</v>
      </c>
      <c r="O50" s="91">
        <f t="shared" si="5"/>
        <v>350</v>
      </c>
    </row>
    <row r="51" spans="2:15" ht="12.75">
      <c r="B51" s="23">
        <v>47</v>
      </c>
      <c r="C51" s="9" t="s">
        <v>58</v>
      </c>
      <c r="D51" s="24">
        <v>1</v>
      </c>
      <c r="E51" s="29" t="s">
        <v>104</v>
      </c>
      <c r="F51" s="76">
        <v>700</v>
      </c>
      <c r="G51" s="49">
        <f t="shared" si="0"/>
        <v>700</v>
      </c>
      <c r="H51" s="32">
        <v>2000</v>
      </c>
      <c r="I51" s="81">
        <f t="shared" si="1"/>
        <v>2000</v>
      </c>
      <c r="J51" s="36">
        <v>1000</v>
      </c>
      <c r="K51" s="91">
        <f t="shared" si="2"/>
        <v>1000</v>
      </c>
      <c r="L51" s="44">
        <v>1700</v>
      </c>
      <c r="M51" s="49">
        <f t="shared" si="3"/>
        <v>1700</v>
      </c>
      <c r="N51" s="36">
        <f t="shared" si="4"/>
        <v>1500</v>
      </c>
      <c r="O51" s="91">
        <f t="shared" si="5"/>
        <v>1500</v>
      </c>
    </row>
    <row r="52" spans="2:15" ht="12.75">
      <c r="B52" s="23">
        <v>48</v>
      </c>
      <c r="C52" s="6" t="s">
        <v>59</v>
      </c>
      <c r="D52" s="24">
        <v>2</v>
      </c>
      <c r="E52" s="29" t="s">
        <v>104</v>
      </c>
      <c r="F52" s="76">
        <v>3000</v>
      </c>
      <c r="G52" s="49">
        <f t="shared" si="0"/>
        <v>6000</v>
      </c>
      <c r="H52" s="32">
        <v>3000</v>
      </c>
      <c r="I52" s="81">
        <f t="shared" si="1"/>
        <v>6000</v>
      </c>
      <c r="J52" s="36">
        <v>3500</v>
      </c>
      <c r="K52" s="91">
        <f t="shared" si="2"/>
        <v>7000</v>
      </c>
      <c r="L52" s="44">
        <v>3750</v>
      </c>
      <c r="M52" s="49">
        <f t="shared" si="3"/>
        <v>7500</v>
      </c>
      <c r="N52" s="36">
        <f t="shared" si="4"/>
        <v>3250</v>
      </c>
      <c r="O52" s="91">
        <f t="shared" si="5"/>
        <v>6500</v>
      </c>
    </row>
    <row r="53" spans="2:15" ht="12.75">
      <c r="B53" s="23">
        <v>49</v>
      </c>
      <c r="C53" s="6" t="s">
        <v>60</v>
      </c>
      <c r="D53" s="24">
        <v>2</v>
      </c>
      <c r="E53" s="29" t="s">
        <v>104</v>
      </c>
      <c r="F53" s="76">
        <v>2000</v>
      </c>
      <c r="G53" s="49">
        <f t="shared" si="0"/>
        <v>4000</v>
      </c>
      <c r="H53" s="32">
        <v>3200</v>
      </c>
      <c r="I53" s="81">
        <f t="shared" si="1"/>
        <v>6400</v>
      </c>
      <c r="J53" s="36">
        <v>2200</v>
      </c>
      <c r="K53" s="91">
        <f t="shared" si="2"/>
        <v>4400</v>
      </c>
      <c r="L53" s="44">
        <v>3000</v>
      </c>
      <c r="M53" s="49">
        <f t="shared" si="3"/>
        <v>6000</v>
      </c>
      <c r="N53" s="36">
        <f t="shared" si="4"/>
        <v>2700</v>
      </c>
      <c r="O53" s="91">
        <f t="shared" si="5"/>
        <v>5400</v>
      </c>
    </row>
    <row r="54" spans="2:15" ht="12.75">
      <c r="B54" s="23">
        <v>50</v>
      </c>
      <c r="C54" s="6" t="s">
        <v>61</v>
      </c>
      <c r="D54" s="24">
        <v>3</v>
      </c>
      <c r="E54" s="29" t="s">
        <v>104</v>
      </c>
      <c r="F54" s="76">
        <v>250</v>
      </c>
      <c r="G54" s="49">
        <f t="shared" si="0"/>
        <v>750</v>
      </c>
      <c r="H54" s="32">
        <v>700</v>
      </c>
      <c r="I54" s="81">
        <f t="shared" si="1"/>
        <v>2100</v>
      </c>
      <c r="J54" s="36">
        <v>1200</v>
      </c>
      <c r="K54" s="91">
        <f t="shared" si="2"/>
        <v>3600</v>
      </c>
      <c r="L54" s="44">
        <v>2000</v>
      </c>
      <c r="M54" s="49">
        <f t="shared" si="3"/>
        <v>6000</v>
      </c>
      <c r="N54" s="36">
        <f t="shared" si="4"/>
        <v>950</v>
      </c>
      <c r="O54" s="91">
        <f t="shared" si="5"/>
        <v>2850</v>
      </c>
    </row>
    <row r="55" spans="2:15" ht="12.75">
      <c r="B55" s="23">
        <v>51</v>
      </c>
      <c r="C55" s="6" t="s">
        <v>62</v>
      </c>
      <c r="D55" s="24">
        <v>1</v>
      </c>
      <c r="E55" s="29" t="s">
        <v>104</v>
      </c>
      <c r="F55" s="76">
        <v>2000</v>
      </c>
      <c r="G55" s="49">
        <f t="shared" si="0"/>
        <v>2000</v>
      </c>
      <c r="H55" s="32">
        <v>4000</v>
      </c>
      <c r="I55" s="81">
        <f t="shared" si="1"/>
        <v>4000</v>
      </c>
      <c r="J55" s="36">
        <v>2375</v>
      </c>
      <c r="K55" s="91">
        <f t="shared" si="2"/>
        <v>2375</v>
      </c>
      <c r="L55" s="44">
        <v>3400</v>
      </c>
      <c r="M55" s="49">
        <f t="shared" si="3"/>
        <v>3400</v>
      </c>
      <c r="N55" s="36">
        <f t="shared" si="4"/>
        <v>3187.5</v>
      </c>
      <c r="O55" s="91">
        <f t="shared" si="5"/>
        <v>3187.5</v>
      </c>
    </row>
    <row r="56" spans="2:15" ht="12.75">
      <c r="B56" s="23">
        <v>52</v>
      </c>
      <c r="C56" s="6" t="s">
        <v>63</v>
      </c>
      <c r="D56" s="24">
        <v>3</v>
      </c>
      <c r="E56" s="29" t="s">
        <v>104</v>
      </c>
      <c r="F56" s="76">
        <v>1500</v>
      </c>
      <c r="G56" s="49">
        <f t="shared" si="0"/>
        <v>4500</v>
      </c>
      <c r="H56" s="32">
        <v>3000</v>
      </c>
      <c r="I56" s="81">
        <f t="shared" si="1"/>
        <v>9000</v>
      </c>
      <c r="J56" s="36">
        <v>1950</v>
      </c>
      <c r="K56" s="91">
        <f t="shared" si="2"/>
        <v>5850</v>
      </c>
      <c r="L56" s="44">
        <v>2300</v>
      </c>
      <c r="M56" s="49">
        <f t="shared" si="3"/>
        <v>6900</v>
      </c>
      <c r="N56" s="36">
        <f t="shared" si="4"/>
        <v>2475</v>
      </c>
      <c r="O56" s="91">
        <f t="shared" si="5"/>
        <v>7425</v>
      </c>
    </row>
    <row r="57" spans="2:15" ht="12.75">
      <c r="B57" s="23">
        <v>53</v>
      </c>
      <c r="C57" s="6" t="s">
        <v>64</v>
      </c>
      <c r="D57" s="24">
        <v>1</v>
      </c>
      <c r="E57" s="29" t="s">
        <v>104</v>
      </c>
      <c r="F57" s="76">
        <v>4000</v>
      </c>
      <c r="G57" s="49">
        <f t="shared" si="0"/>
        <v>4000</v>
      </c>
      <c r="H57" s="32">
        <v>6000</v>
      </c>
      <c r="I57" s="81">
        <f t="shared" si="1"/>
        <v>6000</v>
      </c>
      <c r="J57" s="36">
        <v>4250</v>
      </c>
      <c r="K57" s="91">
        <f t="shared" si="2"/>
        <v>4250</v>
      </c>
      <c r="L57" s="44">
        <v>5410</v>
      </c>
      <c r="M57" s="49">
        <f t="shared" si="3"/>
        <v>5410</v>
      </c>
      <c r="N57" s="36">
        <f t="shared" si="4"/>
        <v>5125</v>
      </c>
      <c r="O57" s="91">
        <f t="shared" si="5"/>
        <v>5125</v>
      </c>
    </row>
    <row r="58" spans="2:15" ht="12.75">
      <c r="B58" s="23">
        <v>54</v>
      </c>
      <c r="C58" s="6" t="s">
        <v>65</v>
      </c>
      <c r="D58" s="24">
        <v>502</v>
      </c>
      <c r="E58" s="29" t="s">
        <v>108</v>
      </c>
      <c r="F58" s="76">
        <v>30</v>
      </c>
      <c r="G58" s="49">
        <f t="shared" si="0"/>
        <v>15060</v>
      </c>
      <c r="H58" s="32">
        <v>100</v>
      </c>
      <c r="I58" s="81">
        <f t="shared" si="1"/>
        <v>50200</v>
      </c>
      <c r="J58" s="36">
        <v>70</v>
      </c>
      <c r="K58" s="91">
        <f t="shared" si="2"/>
        <v>35140</v>
      </c>
      <c r="L58" s="44">
        <v>85</v>
      </c>
      <c r="M58" s="49">
        <f t="shared" si="3"/>
        <v>42670</v>
      </c>
      <c r="N58" s="36">
        <f t="shared" si="4"/>
        <v>85</v>
      </c>
      <c r="O58" s="91">
        <f t="shared" si="5"/>
        <v>42670</v>
      </c>
    </row>
    <row r="59" spans="2:15" ht="12.75">
      <c r="B59" s="23">
        <v>55</v>
      </c>
      <c r="C59" s="6" t="s">
        <v>66</v>
      </c>
      <c r="D59" s="24">
        <v>1903</v>
      </c>
      <c r="E59" s="29" t="s">
        <v>108</v>
      </c>
      <c r="F59" s="76">
        <v>111</v>
      </c>
      <c r="G59" s="49">
        <f t="shared" si="0"/>
        <v>211233</v>
      </c>
      <c r="H59" s="32">
        <v>80</v>
      </c>
      <c r="I59" s="81">
        <f t="shared" si="1"/>
        <v>152240</v>
      </c>
      <c r="J59" s="36">
        <v>117</v>
      </c>
      <c r="K59" s="91">
        <f t="shared" si="2"/>
        <v>222651</v>
      </c>
      <c r="L59" s="44">
        <v>115</v>
      </c>
      <c r="M59" s="49">
        <f t="shared" si="3"/>
        <v>218845</v>
      </c>
      <c r="N59" s="36">
        <f t="shared" si="4"/>
        <v>98.5</v>
      </c>
      <c r="O59" s="91">
        <f t="shared" si="5"/>
        <v>187445.5</v>
      </c>
    </row>
    <row r="60" spans="2:15" ht="12.75">
      <c r="B60" s="23">
        <v>56</v>
      </c>
      <c r="C60" s="6" t="s">
        <v>67</v>
      </c>
      <c r="D60" s="24">
        <v>835</v>
      </c>
      <c r="E60" s="29" t="s">
        <v>108</v>
      </c>
      <c r="F60" s="76">
        <v>162</v>
      </c>
      <c r="G60" s="49">
        <f t="shared" si="0"/>
        <v>135270</v>
      </c>
      <c r="H60" s="32">
        <v>170</v>
      </c>
      <c r="I60" s="81">
        <f t="shared" si="1"/>
        <v>141950</v>
      </c>
      <c r="J60" s="36">
        <v>190</v>
      </c>
      <c r="K60" s="91">
        <f t="shared" si="2"/>
        <v>158650</v>
      </c>
      <c r="L60" s="44">
        <v>115</v>
      </c>
      <c r="M60" s="49">
        <f t="shared" si="3"/>
        <v>96025</v>
      </c>
      <c r="N60" s="36">
        <f t="shared" si="4"/>
        <v>180</v>
      </c>
      <c r="O60" s="91">
        <f t="shared" si="5"/>
        <v>150300</v>
      </c>
    </row>
    <row r="61" spans="2:15" ht="12.75">
      <c r="B61" s="23">
        <v>57</v>
      </c>
      <c r="C61" s="8" t="s">
        <v>68</v>
      </c>
      <c r="D61" s="24">
        <v>386</v>
      </c>
      <c r="E61" s="29" t="s">
        <v>108</v>
      </c>
      <c r="F61" s="77">
        <v>168</v>
      </c>
      <c r="G61" s="49">
        <f t="shared" si="0"/>
        <v>64848</v>
      </c>
      <c r="H61" s="32">
        <v>94</v>
      </c>
      <c r="I61" s="81">
        <f t="shared" si="1"/>
        <v>36284</v>
      </c>
      <c r="J61" s="36">
        <v>135</v>
      </c>
      <c r="K61" s="91">
        <f t="shared" si="2"/>
        <v>52110</v>
      </c>
      <c r="L61" s="44">
        <v>80</v>
      </c>
      <c r="M61" s="49">
        <f t="shared" si="3"/>
        <v>30880</v>
      </c>
      <c r="N61" s="36">
        <f t="shared" si="4"/>
        <v>114.5</v>
      </c>
      <c r="O61" s="91">
        <f t="shared" si="5"/>
        <v>44197</v>
      </c>
    </row>
    <row r="62" spans="2:15" ht="12.75">
      <c r="B62" s="23">
        <v>58</v>
      </c>
      <c r="C62" s="8" t="s">
        <v>69</v>
      </c>
      <c r="D62" s="24">
        <v>71</v>
      </c>
      <c r="E62" s="29" t="s">
        <v>108</v>
      </c>
      <c r="F62" s="76">
        <v>215</v>
      </c>
      <c r="G62" s="49">
        <f t="shared" si="0"/>
        <v>15265</v>
      </c>
      <c r="H62" s="32">
        <v>370</v>
      </c>
      <c r="I62" s="81">
        <f t="shared" si="1"/>
        <v>26270</v>
      </c>
      <c r="J62" s="36">
        <v>500</v>
      </c>
      <c r="K62" s="91">
        <f t="shared" si="2"/>
        <v>35500</v>
      </c>
      <c r="L62" s="44">
        <v>335</v>
      </c>
      <c r="M62" s="49">
        <f t="shared" si="3"/>
        <v>23785</v>
      </c>
      <c r="N62" s="36">
        <f t="shared" si="4"/>
        <v>435</v>
      </c>
      <c r="O62" s="91">
        <f t="shared" si="5"/>
        <v>30885</v>
      </c>
    </row>
    <row r="63" spans="2:15" ht="12.75">
      <c r="B63" s="23">
        <v>59</v>
      </c>
      <c r="C63" s="8" t="s">
        <v>70</v>
      </c>
      <c r="D63" s="24">
        <v>169</v>
      </c>
      <c r="E63" s="29" t="s">
        <v>107</v>
      </c>
      <c r="F63" s="77">
        <v>50</v>
      </c>
      <c r="G63" s="49">
        <f t="shared" si="0"/>
        <v>8450</v>
      </c>
      <c r="H63" s="32">
        <v>76</v>
      </c>
      <c r="I63" s="81">
        <f t="shared" si="1"/>
        <v>12844</v>
      </c>
      <c r="J63" s="36">
        <v>75</v>
      </c>
      <c r="K63" s="91">
        <f t="shared" si="2"/>
        <v>12675</v>
      </c>
      <c r="L63" s="44">
        <v>95</v>
      </c>
      <c r="M63" s="49">
        <f t="shared" si="3"/>
        <v>16055</v>
      </c>
      <c r="N63" s="36">
        <f t="shared" si="4"/>
        <v>75.5</v>
      </c>
      <c r="O63" s="91">
        <f t="shared" si="5"/>
        <v>12759.5</v>
      </c>
    </row>
    <row r="64" spans="2:15" ht="12.75">
      <c r="B64" s="23">
        <v>60</v>
      </c>
      <c r="C64" s="8" t="s">
        <v>71</v>
      </c>
      <c r="D64" s="24">
        <v>20</v>
      </c>
      <c r="E64" s="29" t="s">
        <v>107</v>
      </c>
      <c r="F64" s="77">
        <v>35</v>
      </c>
      <c r="G64" s="49">
        <f t="shared" si="0"/>
        <v>700</v>
      </c>
      <c r="H64" s="32">
        <v>137</v>
      </c>
      <c r="I64" s="81">
        <f t="shared" si="1"/>
        <v>2740</v>
      </c>
      <c r="J64" s="36">
        <v>55</v>
      </c>
      <c r="K64" s="91">
        <f t="shared" si="2"/>
        <v>1100</v>
      </c>
      <c r="L64" s="44">
        <v>250</v>
      </c>
      <c r="M64" s="49">
        <f t="shared" si="3"/>
        <v>5000</v>
      </c>
      <c r="N64" s="36">
        <f t="shared" si="4"/>
        <v>96</v>
      </c>
      <c r="O64" s="91">
        <f t="shared" si="5"/>
        <v>1920</v>
      </c>
    </row>
    <row r="65" spans="2:15" ht="12.75">
      <c r="B65" s="23">
        <v>61</v>
      </c>
      <c r="C65" s="8" t="s">
        <v>72</v>
      </c>
      <c r="D65" s="24">
        <v>40</v>
      </c>
      <c r="E65" s="29" t="s">
        <v>107</v>
      </c>
      <c r="F65" s="77">
        <v>50</v>
      </c>
      <c r="G65" s="49">
        <f t="shared" si="0"/>
        <v>2000</v>
      </c>
      <c r="H65" s="32">
        <v>133</v>
      </c>
      <c r="I65" s="81">
        <f t="shared" si="1"/>
        <v>5320</v>
      </c>
      <c r="J65" s="36">
        <v>55</v>
      </c>
      <c r="K65" s="91">
        <f t="shared" si="2"/>
        <v>2200</v>
      </c>
      <c r="L65" s="44">
        <v>275</v>
      </c>
      <c r="M65" s="49">
        <f t="shared" si="3"/>
        <v>11000</v>
      </c>
      <c r="N65" s="36">
        <f t="shared" si="4"/>
        <v>94</v>
      </c>
      <c r="O65" s="91">
        <f t="shared" si="5"/>
        <v>3760</v>
      </c>
    </row>
    <row r="66" spans="2:15" ht="12.75">
      <c r="B66" s="23">
        <v>62</v>
      </c>
      <c r="C66" s="8" t="s">
        <v>73</v>
      </c>
      <c r="D66" s="24">
        <v>340</v>
      </c>
      <c r="E66" s="29" t="s">
        <v>108</v>
      </c>
      <c r="F66" s="77">
        <v>800</v>
      </c>
      <c r="G66" s="49">
        <f t="shared" si="0"/>
        <v>272000</v>
      </c>
      <c r="H66" s="32">
        <v>119</v>
      </c>
      <c r="I66" s="81">
        <f t="shared" si="1"/>
        <v>40460</v>
      </c>
      <c r="J66" s="36">
        <v>370</v>
      </c>
      <c r="K66" s="91">
        <f t="shared" si="2"/>
        <v>125800</v>
      </c>
      <c r="L66" s="44">
        <v>220</v>
      </c>
      <c r="M66" s="49">
        <f t="shared" si="3"/>
        <v>74800</v>
      </c>
      <c r="N66" s="36">
        <f t="shared" si="4"/>
        <v>244.5</v>
      </c>
      <c r="O66" s="91">
        <f t="shared" si="5"/>
        <v>83130</v>
      </c>
    </row>
    <row r="67" spans="2:15" ht="12.75">
      <c r="B67" s="23">
        <v>63</v>
      </c>
      <c r="C67" s="8" t="s">
        <v>74</v>
      </c>
      <c r="D67" s="24">
        <v>155</v>
      </c>
      <c r="E67" s="29" t="s">
        <v>108</v>
      </c>
      <c r="F67" s="76">
        <v>80</v>
      </c>
      <c r="G67" s="49">
        <f t="shared" si="0"/>
        <v>12400</v>
      </c>
      <c r="H67" s="32">
        <v>65</v>
      </c>
      <c r="I67" s="81">
        <f t="shared" si="1"/>
        <v>10075</v>
      </c>
      <c r="J67" s="36">
        <v>100</v>
      </c>
      <c r="K67" s="91">
        <f t="shared" si="2"/>
        <v>15500</v>
      </c>
      <c r="L67" s="44">
        <v>65</v>
      </c>
      <c r="M67" s="49">
        <f t="shared" si="3"/>
        <v>10075</v>
      </c>
      <c r="N67" s="36">
        <f t="shared" si="4"/>
        <v>82.5</v>
      </c>
      <c r="O67" s="91">
        <f t="shared" si="5"/>
        <v>12787.5</v>
      </c>
    </row>
    <row r="68" spans="2:15" ht="12.75">
      <c r="B68" s="23">
        <v>64</v>
      </c>
      <c r="C68" s="8" t="s">
        <v>75</v>
      </c>
      <c r="D68" s="24">
        <v>33</v>
      </c>
      <c r="E68" s="29" t="s">
        <v>105</v>
      </c>
      <c r="F68" s="75">
        <v>60</v>
      </c>
      <c r="G68" s="49">
        <f t="shared" si="0"/>
        <v>1980</v>
      </c>
      <c r="H68" s="32">
        <v>197</v>
      </c>
      <c r="I68" s="81">
        <f t="shared" si="1"/>
        <v>6501</v>
      </c>
      <c r="J68" s="36">
        <v>75</v>
      </c>
      <c r="K68" s="91">
        <f t="shared" si="2"/>
        <v>2475</v>
      </c>
      <c r="L68" s="44">
        <v>200</v>
      </c>
      <c r="M68" s="49">
        <f t="shared" si="3"/>
        <v>6600</v>
      </c>
      <c r="N68" s="36">
        <f t="shared" si="4"/>
        <v>136</v>
      </c>
      <c r="O68" s="91">
        <f t="shared" si="5"/>
        <v>4488</v>
      </c>
    </row>
    <row r="69" spans="2:15" ht="12.75">
      <c r="B69" s="23">
        <v>65</v>
      </c>
      <c r="C69" s="8" t="s">
        <v>76</v>
      </c>
      <c r="D69" s="24">
        <v>1</v>
      </c>
      <c r="E69" s="29" t="s">
        <v>104</v>
      </c>
      <c r="F69" s="76">
        <v>2800</v>
      </c>
      <c r="G69" s="49">
        <f t="shared" si="0"/>
        <v>2800</v>
      </c>
      <c r="H69" s="32">
        <v>4000</v>
      </c>
      <c r="I69" s="81">
        <f t="shared" si="1"/>
        <v>4000</v>
      </c>
      <c r="J69" s="36">
        <v>11325</v>
      </c>
      <c r="K69" s="91">
        <f t="shared" si="2"/>
        <v>11325</v>
      </c>
      <c r="L69" s="44">
        <v>5250</v>
      </c>
      <c r="M69" s="49">
        <f t="shared" si="3"/>
        <v>5250</v>
      </c>
      <c r="N69" s="36">
        <f t="shared" si="4"/>
        <v>7662.5</v>
      </c>
      <c r="O69" s="91">
        <f t="shared" si="5"/>
        <v>7662.5</v>
      </c>
    </row>
    <row r="70" spans="2:15" ht="12.75">
      <c r="B70" s="23">
        <v>66</v>
      </c>
      <c r="C70" s="8" t="s">
        <v>77</v>
      </c>
      <c r="D70" s="24">
        <v>2</v>
      </c>
      <c r="E70" s="29" t="s">
        <v>104</v>
      </c>
      <c r="F70" s="76">
        <v>6150</v>
      </c>
      <c r="G70" s="49">
        <f aca="true" t="shared" si="6" ref="G70:G96">F70*D70</f>
        <v>12300</v>
      </c>
      <c r="H70" s="32">
        <v>5000</v>
      </c>
      <c r="I70" s="81">
        <f aca="true" t="shared" si="7" ref="I70:I96">H70*D70</f>
        <v>10000</v>
      </c>
      <c r="J70" s="36">
        <v>7050</v>
      </c>
      <c r="K70" s="91">
        <f aca="true" t="shared" si="8" ref="K70:K96">J70*D70</f>
        <v>14100</v>
      </c>
      <c r="L70" s="44">
        <v>6025</v>
      </c>
      <c r="M70" s="49">
        <f aca="true" t="shared" si="9" ref="M70:M96">L70*D70</f>
        <v>12050</v>
      </c>
      <c r="N70" s="36">
        <f aca="true" t="shared" si="10" ref="N70:N112">(H70+J70)/2</f>
        <v>6025</v>
      </c>
      <c r="O70" s="91">
        <f aca="true" t="shared" si="11" ref="O70:O96">(I70+K70)/2</f>
        <v>12050</v>
      </c>
    </row>
    <row r="71" spans="2:15" ht="12.75">
      <c r="B71" s="23">
        <v>67</v>
      </c>
      <c r="C71" s="8" t="s">
        <v>78</v>
      </c>
      <c r="D71" s="24">
        <v>2</v>
      </c>
      <c r="E71" s="29" t="s">
        <v>104</v>
      </c>
      <c r="F71" s="76">
        <v>2000</v>
      </c>
      <c r="G71" s="49">
        <f t="shared" si="6"/>
        <v>4000</v>
      </c>
      <c r="H71" s="32">
        <v>1000</v>
      </c>
      <c r="I71" s="81">
        <f t="shared" si="7"/>
        <v>2000</v>
      </c>
      <c r="J71" s="36">
        <v>500</v>
      </c>
      <c r="K71" s="91">
        <f t="shared" si="8"/>
        <v>1000</v>
      </c>
      <c r="L71" s="44">
        <v>1000</v>
      </c>
      <c r="M71" s="49">
        <f t="shared" si="9"/>
        <v>2000</v>
      </c>
      <c r="N71" s="36">
        <f t="shared" si="10"/>
        <v>750</v>
      </c>
      <c r="O71" s="91">
        <f t="shared" si="11"/>
        <v>1500</v>
      </c>
    </row>
    <row r="72" spans="2:15" ht="12.75">
      <c r="B72" s="23">
        <v>68</v>
      </c>
      <c r="C72" s="8" t="s">
        <v>79</v>
      </c>
      <c r="D72" s="24">
        <v>611</v>
      </c>
      <c r="E72" s="29" t="s">
        <v>108</v>
      </c>
      <c r="F72" s="76">
        <v>15</v>
      </c>
      <c r="G72" s="49">
        <f t="shared" si="6"/>
        <v>9165</v>
      </c>
      <c r="H72" s="32">
        <v>10</v>
      </c>
      <c r="I72" s="81">
        <f t="shared" si="7"/>
        <v>6110</v>
      </c>
      <c r="J72" s="36">
        <v>15.5</v>
      </c>
      <c r="K72" s="91">
        <f t="shared" si="8"/>
        <v>9470.5</v>
      </c>
      <c r="L72" s="44">
        <v>20</v>
      </c>
      <c r="M72" s="49">
        <f t="shared" si="9"/>
        <v>12220</v>
      </c>
      <c r="N72" s="36">
        <f t="shared" si="10"/>
        <v>12.75</v>
      </c>
      <c r="O72" s="91">
        <f t="shared" si="11"/>
        <v>7790.25</v>
      </c>
    </row>
    <row r="73" spans="2:15" ht="12.75">
      <c r="B73" s="23">
        <v>69</v>
      </c>
      <c r="C73" s="6" t="s">
        <v>80</v>
      </c>
      <c r="D73" s="24">
        <v>400</v>
      </c>
      <c r="E73" s="29" t="s">
        <v>108</v>
      </c>
      <c r="F73" s="76">
        <v>9</v>
      </c>
      <c r="G73" s="49">
        <f t="shared" si="6"/>
        <v>3600</v>
      </c>
      <c r="H73" s="32">
        <v>8.5</v>
      </c>
      <c r="I73" s="81">
        <f t="shared" si="7"/>
        <v>3400</v>
      </c>
      <c r="J73" s="36">
        <v>9.5</v>
      </c>
      <c r="K73" s="91">
        <f t="shared" si="8"/>
        <v>3800</v>
      </c>
      <c r="L73" s="44">
        <v>18</v>
      </c>
      <c r="M73" s="49">
        <f t="shared" si="9"/>
        <v>7200</v>
      </c>
      <c r="N73" s="36">
        <f t="shared" si="10"/>
        <v>9</v>
      </c>
      <c r="O73" s="91">
        <f t="shared" si="11"/>
        <v>3600</v>
      </c>
    </row>
    <row r="74" spans="2:15" ht="12.75">
      <c r="B74" s="23">
        <v>70</v>
      </c>
      <c r="C74" s="6" t="s">
        <v>81</v>
      </c>
      <c r="D74" s="24">
        <v>6100</v>
      </c>
      <c r="E74" s="29" t="s">
        <v>108</v>
      </c>
      <c r="F74" s="76">
        <v>2</v>
      </c>
      <c r="G74" s="49">
        <f t="shared" si="6"/>
        <v>12200</v>
      </c>
      <c r="H74" s="32">
        <v>3</v>
      </c>
      <c r="I74" s="81">
        <f t="shared" si="7"/>
        <v>18300</v>
      </c>
      <c r="J74" s="36">
        <v>2.5</v>
      </c>
      <c r="K74" s="91">
        <f t="shared" si="8"/>
        <v>15250</v>
      </c>
      <c r="L74" s="44">
        <v>6</v>
      </c>
      <c r="M74" s="49">
        <f t="shared" si="9"/>
        <v>36600</v>
      </c>
      <c r="N74" s="36">
        <f t="shared" si="10"/>
        <v>2.75</v>
      </c>
      <c r="O74" s="91">
        <f t="shared" si="11"/>
        <v>16775</v>
      </c>
    </row>
    <row r="75" spans="2:15" ht="12.75">
      <c r="B75" s="23">
        <v>71</v>
      </c>
      <c r="C75" s="6" t="s">
        <v>82</v>
      </c>
      <c r="D75" s="24">
        <v>1</v>
      </c>
      <c r="E75" s="29" t="s">
        <v>103</v>
      </c>
      <c r="F75" s="76">
        <v>8600</v>
      </c>
      <c r="G75" s="49">
        <f t="shared" si="6"/>
        <v>8600</v>
      </c>
      <c r="H75" s="32">
        <v>12000</v>
      </c>
      <c r="I75" s="81">
        <f t="shared" si="7"/>
        <v>12000</v>
      </c>
      <c r="J75" s="36">
        <v>15775</v>
      </c>
      <c r="K75" s="91">
        <f t="shared" si="8"/>
        <v>15775</v>
      </c>
      <c r="L75" s="44">
        <v>12000</v>
      </c>
      <c r="M75" s="49">
        <f t="shared" si="9"/>
        <v>12000</v>
      </c>
      <c r="N75" s="36">
        <f t="shared" si="10"/>
        <v>13887.5</v>
      </c>
      <c r="O75" s="91">
        <f t="shared" si="11"/>
        <v>13887.5</v>
      </c>
    </row>
    <row r="76" spans="2:15" ht="12.75">
      <c r="B76" s="23">
        <v>72</v>
      </c>
      <c r="C76" s="6" t="s">
        <v>83</v>
      </c>
      <c r="D76" s="24">
        <v>275</v>
      </c>
      <c r="E76" s="29" t="s">
        <v>108</v>
      </c>
      <c r="F76" s="76">
        <v>10</v>
      </c>
      <c r="G76" s="49">
        <f t="shared" si="6"/>
        <v>2750</v>
      </c>
      <c r="H76" s="32">
        <v>10</v>
      </c>
      <c r="I76" s="81">
        <f t="shared" si="7"/>
        <v>2750</v>
      </c>
      <c r="J76" s="36">
        <v>12.5</v>
      </c>
      <c r="K76" s="91">
        <f t="shared" si="8"/>
        <v>3437.5</v>
      </c>
      <c r="L76" s="44">
        <v>12</v>
      </c>
      <c r="M76" s="49">
        <f t="shared" si="9"/>
        <v>3300</v>
      </c>
      <c r="N76" s="36">
        <f t="shared" si="10"/>
        <v>11.25</v>
      </c>
      <c r="O76" s="91">
        <f t="shared" si="11"/>
        <v>3093.75</v>
      </c>
    </row>
    <row r="77" spans="2:15" ht="12.75">
      <c r="B77" s="23">
        <v>73</v>
      </c>
      <c r="C77" s="6" t="s">
        <v>84</v>
      </c>
      <c r="D77" s="24">
        <v>3</v>
      </c>
      <c r="E77" s="29" t="s">
        <v>104</v>
      </c>
      <c r="F77" s="76">
        <v>300</v>
      </c>
      <c r="G77" s="49">
        <f t="shared" si="6"/>
        <v>900</v>
      </c>
      <c r="H77" s="32">
        <v>400</v>
      </c>
      <c r="I77" s="81">
        <f t="shared" si="7"/>
        <v>1200</v>
      </c>
      <c r="J77" s="36">
        <v>450</v>
      </c>
      <c r="K77" s="91">
        <f t="shared" si="8"/>
        <v>1350</v>
      </c>
      <c r="L77" s="44">
        <v>400</v>
      </c>
      <c r="M77" s="49">
        <f t="shared" si="9"/>
        <v>1200</v>
      </c>
      <c r="N77" s="36">
        <f t="shared" si="10"/>
        <v>425</v>
      </c>
      <c r="O77" s="91">
        <f t="shared" si="11"/>
        <v>1275</v>
      </c>
    </row>
    <row r="78" spans="2:15" ht="12.75">
      <c r="B78" s="23">
        <v>74</v>
      </c>
      <c r="C78" s="6" t="s">
        <v>85</v>
      </c>
      <c r="D78" s="24">
        <v>2</v>
      </c>
      <c r="E78" s="29" t="s">
        <v>104</v>
      </c>
      <c r="F78" s="76">
        <v>550</v>
      </c>
      <c r="G78" s="49">
        <f t="shared" si="6"/>
        <v>1100</v>
      </c>
      <c r="H78" s="32">
        <v>1000</v>
      </c>
      <c r="I78" s="81">
        <f t="shared" si="7"/>
        <v>2000</v>
      </c>
      <c r="J78" s="36">
        <v>1225</v>
      </c>
      <c r="K78" s="91">
        <f t="shared" si="8"/>
        <v>2450</v>
      </c>
      <c r="L78" s="44">
        <v>1400</v>
      </c>
      <c r="M78" s="49">
        <f t="shared" si="9"/>
        <v>2800</v>
      </c>
      <c r="N78" s="36">
        <f t="shared" si="10"/>
        <v>1112.5</v>
      </c>
      <c r="O78" s="91">
        <f t="shared" si="11"/>
        <v>2225</v>
      </c>
    </row>
    <row r="79" spans="2:15" ht="12.75">
      <c r="B79" s="23">
        <v>75</v>
      </c>
      <c r="C79" s="6" t="s">
        <v>86</v>
      </c>
      <c r="D79" s="24">
        <v>1</v>
      </c>
      <c r="E79" s="29" t="s">
        <v>103</v>
      </c>
      <c r="F79" s="76">
        <v>4000</v>
      </c>
      <c r="G79" s="49">
        <f t="shared" si="6"/>
        <v>4000</v>
      </c>
      <c r="H79" s="32">
        <v>1800</v>
      </c>
      <c r="I79" s="81">
        <f t="shared" si="7"/>
        <v>1800</v>
      </c>
      <c r="J79" s="36">
        <v>5000</v>
      </c>
      <c r="K79" s="91">
        <f t="shared" si="8"/>
        <v>5000</v>
      </c>
      <c r="L79" s="44">
        <v>1700</v>
      </c>
      <c r="M79" s="49">
        <f t="shared" si="9"/>
        <v>1700</v>
      </c>
      <c r="N79" s="36">
        <f t="shared" si="10"/>
        <v>3400</v>
      </c>
      <c r="O79" s="91">
        <f t="shared" si="11"/>
        <v>3400</v>
      </c>
    </row>
    <row r="80" spans="2:15" ht="12.75">
      <c r="B80" s="23">
        <v>76</v>
      </c>
      <c r="C80" s="6" t="s">
        <v>87</v>
      </c>
      <c r="D80" s="24">
        <v>1</v>
      </c>
      <c r="E80" s="29" t="s">
        <v>103</v>
      </c>
      <c r="F80" s="76">
        <v>20000</v>
      </c>
      <c r="G80" s="49">
        <f t="shared" si="6"/>
        <v>20000</v>
      </c>
      <c r="H80" s="32">
        <v>10000</v>
      </c>
      <c r="I80" s="81">
        <f t="shared" si="7"/>
        <v>10000</v>
      </c>
      <c r="J80" s="36">
        <v>35000</v>
      </c>
      <c r="K80" s="91">
        <f t="shared" si="8"/>
        <v>35000</v>
      </c>
      <c r="L80" s="44">
        <v>8680</v>
      </c>
      <c r="M80" s="49">
        <f t="shared" si="9"/>
        <v>8680</v>
      </c>
      <c r="N80" s="36">
        <f t="shared" si="10"/>
        <v>22500</v>
      </c>
      <c r="O80" s="91">
        <f t="shared" si="11"/>
        <v>22500</v>
      </c>
    </row>
    <row r="81" spans="2:15" ht="12.75">
      <c r="B81" s="23">
        <v>77</v>
      </c>
      <c r="C81" s="6" t="s">
        <v>88</v>
      </c>
      <c r="D81" s="24">
        <v>1</v>
      </c>
      <c r="E81" s="29" t="s">
        <v>103</v>
      </c>
      <c r="F81" s="76">
        <v>4000</v>
      </c>
      <c r="G81" s="49">
        <f t="shared" si="6"/>
        <v>4000</v>
      </c>
      <c r="H81" s="32">
        <v>4500</v>
      </c>
      <c r="I81" s="81">
        <f t="shared" si="7"/>
        <v>4500</v>
      </c>
      <c r="J81" s="36">
        <v>5500</v>
      </c>
      <c r="K81" s="91">
        <f t="shared" si="8"/>
        <v>5500</v>
      </c>
      <c r="L81" s="44">
        <v>4630</v>
      </c>
      <c r="M81" s="49">
        <f t="shared" si="9"/>
        <v>4630</v>
      </c>
      <c r="N81" s="36">
        <f t="shared" si="10"/>
        <v>5000</v>
      </c>
      <c r="O81" s="91">
        <f t="shared" si="11"/>
        <v>5000</v>
      </c>
    </row>
    <row r="82" spans="2:15" ht="12.75">
      <c r="B82" s="23">
        <v>78</v>
      </c>
      <c r="C82" s="6" t="s">
        <v>89</v>
      </c>
      <c r="D82" s="24">
        <v>1</v>
      </c>
      <c r="E82" s="29" t="s">
        <v>103</v>
      </c>
      <c r="F82" s="76">
        <v>3600</v>
      </c>
      <c r="G82" s="49">
        <f t="shared" si="6"/>
        <v>3600</v>
      </c>
      <c r="H82" s="32">
        <v>5000</v>
      </c>
      <c r="I82" s="81">
        <f t="shared" si="7"/>
        <v>5000</v>
      </c>
      <c r="J82" s="36">
        <v>3250</v>
      </c>
      <c r="K82" s="91">
        <f t="shared" si="8"/>
        <v>3250</v>
      </c>
      <c r="L82" s="44">
        <v>5400</v>
      </c>
      <c r="M82" s="49">
        <f t="shared" si="9"/>
        <v>5400</v>
      </c>
      <c r="N82" s="36">
        <f t="shared" si="10"/>
        <v>4125</v>
      </c>
      <c r="O82" s="91">
        <f t="shared" si="11"/>
        <v>4125</v>
      </c>
    </row>
    <row r="83" spans="2:15" ht="12.75">
      <c r="B83" s="23">
        <v>79</v>
      </c>
      <c r="C83" s="6" t="s">
        <v>90</v>
      </c>
      <c r="D83" s="24">
        <v>880</v>
      </c>
      <c r="E83" s="29" t="s">
        <v>108</v>
      </c>
      <c r="F83" s="76">
        <v>2.5</v>
      </c>
      <c r="G83" s="49">
        <f t="shared" si="6"/>
        <v>2200</v>
      </c>
      <c r="H83" s="32">
        <v>8</v>
      </c>
      <c r="I83" s="81">
        <f t="shared" si="7"/>
        <v>7040</v>
      </c>
      <c r="J83" s="36">
        <v>3</v>
      </c>
      <c r="K83" s="91">
        <f t="shared" si="8"/>
        <v>2640</v>
      </c>
      <c r="L83" s="44">
        <v>8</v>
      </c>
      <c r="M83" s="49">
        <f t="shared" si="9"/>
        <v>7040</v>
      </c>
      <c r="N83" s="36">
        <f t="shared" si="10"/>
        <v>5.5</v>
      </c>
      <c r="O83" s="91">
        <f t="shared" si="11"/>
        <v>4840</v>
      </c>
    </row>
    <row r="84" spans="2:15" ht="12.75">
      <c r="B84" s="23">
        <v>80</v>
      </c>
      <c r="C84" s="8" t="s">
        <v>91</v>
      </c>
      <c r="D84" s="24">
        <v>11570</v>
      </c>
      <c r="E84" s="29" t="s">
        <v>108</v>
      </c>
      <c r="F84" s="76">
        <v>2.5</v>
      </c>
      <c r="G84" s="49">
        <f t="shared" si="6"/>
        <v>28925</v>
      </c>
      <c r="H84" s="32">
        <v>2</v>
      </c>
      <c r="I84" s="81">
        <f t="shared" si="7"/>
        <v>23140</v>
      </c>
      <c r="J84" s="36">
        <v>3</v>
      </c>
      <c r="K84" s="91">
        <f t="shared" si="8"/>
        <v>34710</v>
      </c>
      <c r="L84" s="44">
        <v>4</v>
      </c>
      <c r="M84" s="49">
        <f t="shared" si="9"/>
        <v>46280</v>
      </c>
      <c r="N84" s="36">
        <f t="shared" si="10"/>
        <v>2.5</v>
      </c>
      <c r="O84" s="91">
        <f t="shared" si="11"/>
        <v>28925</v>
      </c>
    </row>
    <row r="85" spans="2:15" ht="12.75">
      <c r="B85" s="23">
        <v>81</v>
      </c>
      <c r="C85" s="6" t="s">
        <v>92</v>
      </c>
      <c r="D85" s="24">
        <v>755</v>
      </c>
      <c r="E85" s="29" t="s">
        <v>107</v>
      </c>
      <c r="F85" s="76">
        <v>2</v>
      </c>
      <c r="G85" s="49">
        <f t="shared" si="6"/>
        <v>1510</v>
      </c>
      <c r="H85" s="32">
        <v>9.3</v>
      </c>
      <c r="I85" s="81">
        <f t="shared" si="7"/>
        <v>7021.500000000001</v>
      </c>
      <c r="J85" s="36">
        <v>9.25</v>
      </c>
      <c r="K85" s="91">
        <f t="shared" si="8"/>
        <v>6983.75</v>
      </c>
      <c r="L85" s="44">
        <v>13</v>
      </c>
      <c r="M85" s="49">
        <f t="shared" si="9"/>
        <v>9815</v>
      </c>
      <c r="N85" s="36">
        <f t="shared" si="10"/>
        <v>9.275</v>
      </c>
      <c r="O85" s="91">
        <f t="shared" si="11"/>
        <v>7002.625</v>
      </c>
    </row>
    <row r="86" spans="2:15" ht="12.75">
      <c r="B86" s="23">
        <v>82</v>
      </c>
      <c r="C86" s="6" t="s">
        <v>93</v>
      </c>
      <c r="D86" s="24">
        <v>20</v>
      </c>
      <c r="E86" s="29" t="s">
        <v>110</v>
      </c>
      <c r="F86" s="76">
        <v>2500</v>
      </c>
      <c r="G86" s="49">
        <f t="shared" si="6"/>
        <v>50000</v>
      </c>
      <c r="H86" s="32">
        <v>1300</v>
      </c>
      <c r="I86" s="81">
        <f t="shared" si="7"/>
        <v>26000</v>
      </c>
      <c r="J86" s="36">
        <v>1250</v>
      </c>
      <c r="K86" s="91">
        <f t="shared" si="8"/>
        <v>25000</v>
      </c>
      <c r="L86" s="44">
        <v>1100</v>
      </c>
      <c r="M86" s="49">
        <f t="shared" si="9"/>
        <v>22000</v>
      </c>
      <c r="N86" s="36">
        <f t="shared" si="10"/>
        <v>1275</v>
      </c>
      <c r="O86" s="91">
        <f t="shared" si="11"/>
        <v>25500</v>
      </c>
    </row>
    <row r="87" spans="2:15" ht="12.75">
      <c r="B87" s="23">
        <v>83</v>
      </c>
      <c r="C87" s="6" t="s">
        <v>94</v>
      </c>
      <c r="D87" s="24">
        <v>38265</v>
      </c>
      <c r="E87" s="29" t="s">
        <v>107</v>
      </c>
      <c r="F87" s="76">
        <v>3</v>
      </c>
      <c r="G87" s="49">
        <f t="shared" si="6"/>
        <v>114795</v>
      </c>
      <c r="H87" s="32">
        <v>2.5</v>
      </c>
      <c r="I87" s="81">
        <f t="shared" si="7"/>
        <v>95662.5</v>
      </c>
      <c r="J87" s="36">
        <v>2.5</v>
      </c>
      <c r="K87" s="91">
        <f t="shared" si="8"/>
        <v>95662.5</v>
      </c>
      <c r="L87" s="44">
        <v>3</v>
      </c>
      <c r="M87" s="49">
        <f t="shared" si="9"/>
        <v>114795</v>
      </c>
      <c r="N87" s="36">
        <f t="shared" si="10"/>
        <v>2.5</v>
      </c>
      <c r="O87" s="91">
        <f t="shared" si="11"/>
        <v>95662.5</v>
      </c>
    </row>
    <row r="88" spans="2:15" ht="12.75">
      <c r="B88" s="23">
        <v>84</v>
      </c>
      <c r="C88" s="6" t="s">
        <v>95</v>
      </c>
      <c r="D88" s="24">
        <v>1</v>
      </c>
      <c r="E88" s="29" t="s">
        <v>104</v>
      </c>
      <c r="F88" s="76">
        <v>500</v>
      </c>
      <c r="G88" s="49">
        <f t="shared" si="6"/>
        <v>500</v>
      </c>
      <c r="H88" s="32">
        <v>500</v>
      </c>
      <c r="I88" s="81">
        <f t="shared" si="7"/>
        <v>500</v>
      </c>
      <c r="J88" s="36">
        <v>250</v>
      </c>
      <c r="K88" s="91">
        <f t="shared" si="8"/>
        <v>250</v>
      </c>
      <c r="L88" s="44">
        <v>425</v>
      </c>
      <c r="M88" s="49">
        <f t="shared" si="9"/>
        <v>425</v>
      </c>
      <c r="N88" s="36">
        <f t="shared" si="10"/>
        <v>375</v>
      </c>
      <c r="O88" s="91">
        <f t="shared" si="11"/>
        <v>375</v>
      </c>
    </row>
    <row r="89" spans="2:15" ht="12.75">
      <c r="B89" s="23">
        <v>85</v>
      </c>
      <c r="C89" s="6" t="s">
        <v>96</v>
      </c>
      <c r="D89" s="24">
        <v>1</v>
      </c>
      <c r="E89" s="29" t="s">
        <v>104</v>
      </c>
      <c r="F89" s="76">
        <v>500</v>
      </c>
      <c r="G89" s="49">
        <f t="shared" si="6"/>
        <v>500</v>
      </c>
      <c r="H89" s="32">
        <v>500</v>
      </c>
      <c r="I89" s="81">
        <f t="shared" si="7"/>
        <v>500</v>
      </c>
      <c r="J89" s="36">
        <v>350</v>
      </c>
      <c r="K89" s="91">
        <f t="shared" si="8"/>
        <v>350</v>
      </c>
      <c r="L89" s="44">
        <v>150</v>
      </c>
      <c r="M89" s="49">
        <f t="shared" si="9"/>
        <v>150</v>
      </c>
      <c r="N89" s="36">
        <f t="shared" si="10"/>
        <v>425</v>
      </c>
      <c r="O89" s="91">
        <f t="shared" si="11"/>
        <v>425</v>
      </c>
    </row>
    <row r="90" spans="2:15" ht="12.75">
      <c r="B90" s="23">
        <v>86</v>
      </c>
      <c r="C90" s="6" t="s">
        <v>97</v>
      </c>
      <c r="D90" s="24">
        <v>1</v>
      </c>
      <c r="E90" s="29" t="s">
        <v>103</v>
      </c>
      <c r="F90" s="76">
        <v>6200</v>
      </c>
      <c r="G90" s="49">
        <f t="shared" si="6"/>
        <v>6200</v>
      </c>
      <c r="H90" s="32">
        <v>10000</v>
      </c>
      <c r="I90" s="81">
        <f t="shared" si="7"/>
        <v>10000</v>
      </c>
      <c r="J90" s="36">
        <v>17525.5</v>
      </c>
      <c r="K90" s="91">
        <f t="shared" si="8"/>
        <v>17525.5</v>
      </c>
      <c r="L90" s="44">
        <v>13000</v>
      </c>
      <c r="M90" s="49">
        <f t="shared" si="9"/>
        <v>13000</v>
      </c>
      <c r="N90" s="36">
        <f t="shared" si="10"/>
        <v>13762.75</v>
      </c>
      <c r="O90" s="91">
        <f t="shared" si="11"/>
        <v>13762.75</v>
      </c>
    </row>
    <row r="91" spans="2:15" ht="12.75">
      <c r="B91" s="23">
        <v>87</v>
      </c>
      <c r="C91" s="6" t="s">
        <v>98</v>
      </c>
      <c r="D91" s="24">
        <v>1</v>
      </c>
      <c r="E91" s="29" t="s">
        <v>103</v>
      </c>
      <c r="F91" s="76">
        <v>25000</v>
      </c>
      <c r="G91" s="49">
        <f t="shared" si="6"/>
        <v>25000</v>
      </c>
      <c r="H91" s="32">
        <v>20000</v>
      </c>
      <c r="I91" s="81">
        <f t="shared" si="7"/>
        <v>20000</v>
      </c>
      <c r="J91" s="36">
        <v>22536</v>
      </c>
      <c r="K91" s="91">
        <f t="shared" si="8"/>
        <v>22536</v>
      </c>
      <c r="L91" s="44">
        <v>20000</v>
      </c>
      <c r="M91" s="49">
        <f t="shared" si="9"/>
        <v>20000</v>
      </c>
      <c r="N91" s="36">
        <f t="shared" si="10"/>
        <v>21268</v>
      </c>
      <c r="O91" s="91">
        <f t="shared" si="11"/>
        <v>21268</v>
      </c>
    </row>
    <row r="92" spans="2:15" ht="12.75">
      <c r="B92" s="23">
        <v>88</v>
      </c>
      <c r="C92" s="6" t="s">
        <v>98</v>
      </c>
      <c r="D92" s="24">
        <v>1</v>
      </c>
      <c r="E92" s="29" t="s">
        <v>103</v>
      </c>
      <c r="F92" s="76">
        <v>7500</v>
      </c>
      <c r="G92" s="49">
        <f t="shared" si="6"/>
        <v>7500</v>
      </c>
      <c r="H92" s="32">
        <v>3000</v>
      </c>
      <c r="I92" s="81">
        <f t="shared" si="7"/>
        <v>3000</v>
      </c>
      <c r="J92" s="36">
        <v>3000</v>
      </c>
      <c r="K92" s="91">
        <f t="shared" si="8"/>
        <v>3000</v>
      </c>
      <c r="L92" s="44">
        <v>3000</v>
      </c>
      <c r="M92" s="49">
        <f t="shared" si="9"/>
        <v>3000</v>
      </c>
      <c r="N92" s="36">
        <f t="shared" si="10"/>
        <v>3000</v>
      </c>
      <c r="O92" s="91">
        <f t="shared" si="11"/>
        <v>3000</v>
      </c>
    </row>
    <row r="93" spans="2:15" ht="12.75">
      <c r="B93" s="23">
        <v>89</v>
      </c>
      <c r="C93" s="6" t="s">
        <v>99</v>
      </c>
      <c r="D93" s="24">
        <v>1</v>
      </c>
      <c r="E93" s="29" t="s">
        <v>103</v>
      </c>
      <c r="F93" s="76">
        <v>5000</v>
      </c>
      <c r="G93" s="49">
        <f t="shared" si="6"/>
        <v>5000</v>
      </c>
      <c r="H93" s="32">
        <v>15000</v>
      </c>
      <c r="I93" s="81">
        <f t="shared" si="7"/>
        <v>15000</v>
      </c>
      <c r="J93" s="36">
        <v>22000</v>
      </c>
      <c r="K93" s="91">
        <f t="shared" si="8"/>
        <v>22000</v>
      </c>
      <c r="L93" s="44">
        <v>16000</v>
      </c>
      <c r="M93" s="49">
        <f t="shared" si="9"/>
        <v>16000</v>
      </c>
      <c r="N93" s="36">
        <f t="shared" si="10"/>
        <v>18500</v>
      </c>
      <c r="O93" s="91">
        <f t="shared" si="11"/>
        <v>18500</v>
      </c>
    </row>
    <row r="94" spans="2:15" ht="12.75">
      <c r="B94" s="23">
        <v>90</v>
      </c>
      <c r="C94" s="9" t="s">
        <v>100</v>
      </c>
      <c r="D94" s="24">
        <v>1</v>
      </c>
      <c r="E94" s="29" t="s">
        <v>103</v>
      </c>
      <c r="F94" s="76">
        <v>5000</v>
      </c>
      <c r="G94" s="49">
        <f t="shared" si="6"/>
        <v>5000</v>
      </c>
      <c r="H94" s="32">
        <v>5000</v>
      </c>
      <c r="I94" s="81">
        <f t="shared" si="7"/>
        <v>5000</v>
      </c>
      <c r="J94" s="36">
        <v>5000</v>
      </c>
      <c r="K94" s="91">
        <f t="shared" si="8"/>
        <v>5000</v>
      </c>
      <c r="L94" s="44">
        <v>18000</v>
      </c>
      <c r="M94" s="49">
        <f t="shared" si="9"/>
        <v>18000</v>
      </c>
      <c r="N94" s="36">
        <f t="shared" si="10"/>
        <v>5000</v>
      </c>
      <c r="O94" s="91">
        <f t="shared" si="11"/>
        <v>5000</v>
      </c>
    </row>
    <row r="95" spans="2:15" ht="12.75">
      <c r="B95" s="23">
        <v>91</v>
      </c>
      <c r="C95" s="9" t="s">
        <v>101</v>
      </c>
      <c r="D95" s="24">
        <v>1</v>
      </c>
      <c r="E95" s="29" t="s">
        <v>103</v>
      </c>
      <c r="F95" s="77">
        <v>1200</v>
      </c>
      <c r="G95" s="49">
        <f t="shared" si="6"/>
        <v>1200</v>
      </c>
      <c r="H95" s="32">
        <v>4000</v>
      </c>
      <c r="I95" s="81">
        <f t="shared" si="7"/>
        <v>4000</v>
      </c>
      <c r="J95" s="36">
        <v>3550</v>
      </c>
      <c r="K95" s="91">
        <f t="shared" si="8"/>
        <v>3550</v>
      </c>
      <c r="L95" s="44">
        <v>3000</v>
      </c>
      <c r="M95" s="49">
        <f t="shared" si="9"/>
        <v>3000</v>
      </c>
      <c r="N95" s="36">
        <f t="shared" si="10"/>
        <v>3775</v>
      </c>
      <c r="O95" s="91">
        <f t="shared" si="11"/>
        <v>3775</v>
      </c>
    </row>
    <row r="96" spans="2:15" ht="13.5" thickBot="1">
      <c r="B96" s="25">
        <v>92</v>
      </c>
      <c r="C96" s="53" t="s">
        <v>102</v>
      </c>
      <c r="D96" s="27">
        <v>1</v>
      </c>
      <c r="E96" s="30" t="s">
        <v>103</v>
      </c>
      <c r="F96" s="79">
        <v>1800</v>
      </c>
      <c r="G96" s="50">
        <f t="shared" si="6"/>
        <v>1800</v>
      </c>
      <c r="H96" s="33">
        <v>2500</v>
      </c>
      <c r="I96" s="82">
        <f t="shared" si="7"/>
        <v>2500</v>
      </c>
      <c r="J96" s="37">
        <v>13500</v>
      </c>
      <c r="K96" s="92">
        <f t="shared" si="8"/>
        <v>13500</v>
      </c>
      <c r="L96" s="45">
        <v>5000</v>
      </c>
      <c r="M96" s="50">
        <f t="shared" si="9"/>
        <v>5000</v>
      </c>
      <c r="N96" s="37">
        <f t="shared" si="10"/>
        <v>8000</v>
      </c>
      <c r="O96" s="92">
        <f t="shared" si="11"/>
        <v>8000</v>
      </c>
    </row>
    <row r="97" spans="3:15" ht="12.75">
      <c r="C97" s="18" t="s">
        <v>125</v>
      </c>
      <c r="G97" s="48">
        <f>SUM(G5:G96)</f>
        <v>2316406</v>
      </c>
      <c r="H97" s="52"/>
      <c r="I97" s="17">
        <f>SUM(I5:I96)</f>
        <v>1921919</v>
      </c>
      <c r="J97" s="52"/>
      <c r="K97" s="17">
        <f>SUM(K5:K96)</f>
        <v>2051111.25</v>
      </c>
      <c r="L97" s="51"/>
      <c r="M97" s="48">
        <f>SUM(M5:M96)</f>
        <v>2370216.5</v>
      </c>
      <c r="N97" s="17"/>
      <c r="O97" s="17">
        <f>SUM(O5:O96)</f>
        <v>1986515.125</v>
      </c>
    </row>
    <row r="98" spans="7:15" ht="12.75">
      <c r="G98" s="55"/>
      <c r="I98" s="15"/>
      <c r="K98" s="15"/>
      <c r="M98" s="55"/>
      <c r="N98" s="17"/>
      <c r="O98" s="17"/>
    </row>
    <row r="99" spans="3:15" ht="13.5" thickBot="1">
      <c r="C99" s="19" t="s">
        <v>111</v>
      </c>
      <c r="G99" s="87"/>
      <c r="H99" s="16"/>
      <c r="I99" s="83"/>
      <c r="J99" s="16"/>
      <c r="K99" s="83"/>
      <c r="L99" s="47"/>
      <c r="M99" s="55"/>
      <c r="N99" s="17"/>
      <c r="O99" s="17"/>
    </row>
    <row r="100" spans="2:15" ht="13.5" thickBot="1">
      <c r="B100" s="69"/>
      <c r="C100" s="70"/>
      <c r="D100" s="71"/>
      <c r="E100" s="72"/>
      <c r="F100" s="73" t="s">
        <v>6</v>
      </c>
      <c r="G100" s="88"/>
      <c r="H100" s="60" t="s">
        <v>9</v>
      </c>
      <c r="I100" s="84"/>
      <c r="J100" s="63" t="s">
        <v>10</v>
      </c>
      <c r="K100" s="93"/>
      <c r="L100" s="61" t="s">
        <v>11</v>
      </c>
      <c r="M100" s="88"/>
      <c r="N100" s="63" t="s">
        <v>128</v>
      </c>
      <c r="O100" s="64"/>
    </row>
    <row r="101" spans="2:15" ht="26.25" thickBot="1">
      <c r="B101" s="65" t="s">
        <v>0</v>
      </c>
      <c r="C101" s="66" t="s">
        <v>1</v>
      </c>
      <c r="D101" s="67" t="s">
        <v>2</v>
      </c>
      <c r="E101" s="68" t="s">
        <v>3</v>
      </c>
      <c r="F101" s="34" t="s">
        <v>4</v>
      </c>
      <c r="G101" s="89" t="s">
        <v>5</v>
      </c>
      <c r="H101" s="3" t="s">
        <v>4</v>
      </c>
      <c r="I101" s="85" t="s">
        <v>5</v>
      </c>
      <c r="J101" s="39" t="s">
        <v>4</v>
      </c>
      <c r="K101" s="94" t="s">
        <v>5</v>
      </c>
      <c r="L101" s="1" t="s">
        <v>4</v>
      </c>
      <c r="M101" s="89" t="s">
        <v>5</v>
      </c>
      <c r="N101" s="3" t="s">
        <v>4</v>
      </c>
      <c r="O101" s="4" t="s">
        <v>5</v>
      </c>
    </row>
    <row r="102" spans="2:15" ht="12.75">
      <c r="B102" s="20">
        <v>1</v>
      </c>
      <c r="C102" s="21" t="s">
        <v>114</v>
      </c>
      <c r="D102" s="22">
        <v>164</v>
      </c>
      <c r="E102" s="28" t="s">
        <v>105</v>
      </c>
      <c r="F102" s="40">
        <v>40</v>
      </c>
      <c r="G102" s="54">
        <f>F102*D102</f>
        <v>6560</v>
      </c>
      <c r="H102" s="31">
        <v>27</v>
      </c>
      <c r="I102" s="80">
        <f>H102*D102</f>
        <v>4428</v>
      </c>
      <c r="J102" s="35">
        <v>25</v>
      </c>
      <c r="K102" s="90">
        <f>J102*D102</f>
        <v>4100</v>
      </c>
      <c r="L102" s="43">
        <v>18</v>
      </c>
      <c r="M102" s="54">
        <f>L102*D102</f>
        <v>2952</v>
      </c>
      <c r="N102" s="35">
        <f t="shared" si="10"/>
        <v>26</v>
      </c>
      <c r="O102" s="90">
        <f>(I102+K102)/2</f>
        <v>4264</v>
      </c>
    </row>
    <row r="103" spans="2:15" ht="12.75">
      <c r="B103" s="23">
        <v>2</v>
      </c>
      <c r="C103" s="10" t="s">
        <v>115</v>
      </c>
      <c r="D103" s="24">
        <v>438</v>
      </c>
      <c r="E103" s="29" t="s">
        <v>105</v>
      </c>
      <c r="F103" s="41">
        <v>50</v>
      </c>
      <c r="G103" s="49">
        <f>F103*D103</f>
        <v>21900</v>
      </c>
      <c r="H103" s="32">
        <v>55</v>
      </c>
      <c r="I103" s="81">
        <f>H103*D103</f>
        <v>24090</v>
      </c>
      <c r="J103" s="36">
        <v>52</v>
      </c>
      <c r="K103" s="91">
        <f>J103*D103</f>
        <v>22776</v>
      </c>
      <c r="L103" s="44">
        <v>40</v>
      </c>
      <c r="M103" s="49">
        <f>L103*D103</f>
        <v>17520</v>
      </c>
      <c r="N103" s="36">
        <f t="shared" si="10"/>
        <v>53.5</v>
      </c>
      <c r="O103" s="91">
        <f aca="true" t="shared" si="12" ref="O103:O112">(I103+K103)/2</f>
        <v>23433</v>
      </c>
    </row>
    <row r="104" spans="2:15" ht="12.75">
      <c r="B104" s="23">
        <v>3</v>
      </c>
      <c r="C104" s="10" t="s">
        <v>116</v>
      </c>
      <c r="D104" s="24">
        <v>945</v>
      </c>
      <c r="E104" s="29" t="s">
        <v>105</v>
      </c>
      <c r="F104" s="41">
        <v>450</v>
      </c>
      <c r="G104" s="49">
        <f aca="true" t="shared" si="13" ref="G104:G112">F104*D104</f>
        <v>425250</v>
      </c>
      <c r="H104" s="32">
        <v>515</v>
      </c>
      <c r="I104" s="81">
        <f aca="true" t="shared" si="14" ref="I104:I112">H104*D104</f>
        <v>486675</v>
      </c>
      <c r="J104" s="36">
        <v>495</v>
      </c>
      <c r="K104" s="91">
        <f aca="true" t="shared" si="15" ref="K104:K112">J104*D104</f>
        <v>467775</v>
      </c>
      <c r="L104" s="44">
        <v>620</v>
      </c>
      <c r="M104" s="49">
        <f aca="true" t="shared" si="16" ref="M104:M112">L104*D104</f>
        <v>585900</v>
      </c>
      <c r="N104" s="36">
        <f t="shared" si="10"/>
        <v>505</v>
      </c>
      <c r="O104" s="91">
        <f t="shared" si="12"/>
        <v>477225</v>
      </c>
    </row>
    <row r="105" spans="2:15" ht="12.75">
      <c r="B105" s="23">
        <v>4</v>
      </c>
      <c r="C105" s="10" t="s">
        <v>117</v>
      </c>
      <c r="D105" s="24">
        <v>198</v>
      </c>
      <c r="E105" s="29" t="s">
        <v>108</v>
      </c>
      <c r="F105" s="41">
        <v>30</v>
      </c>
      <c r="G105" s="49">
        <f t="shared" si="13"/>
        <v>5940</v>
      </c>
      <c r="H105" s="32">
        <v>70</v>
      </c>
      <c r="I105" s="81">
        <f t="shared" si="14"/>
        <v>13860</v>
      </c>
      <c r="J105" s="36">
        <v>65</v>
      </c>
      <c r="K105" s="91">
        <f t="shared" si="15"/>
        <v>12870</v>
      </c>
      <c r="L105" s="44">
        <v>36</v>
      </c>
      <c r="M105" s="49">
        <f t="shared" si="16"/>
        <v>7128</v>
      </c>
      <c r="N105" s="36">
        <f t="shared" si="10"/>
        <v>67.5</v>
      </c>
      <c r="O105" s="91">
        <f t="shared" si="12"/>
        <v>13365</v>
      </c>
    </row>
    <row r="106" spans="2:15" ht="12.75">
      <c r="B106" s="23">
        <v>5</v>
      </c>
      <c r="C106" s="10" t="s">
        <v>118</v>
      </c>
      <c r="D106" s="24">
        <v>62</v>
      </c>
      <c r="E106" s="29" t="s">
        <v>107</v>
      </c>
      <c r="F106" s="41">
        <v>30</v>
      </c>
      <c r="G106" s="49">
        <f t="shared" si="13"/>
        <v>1860</v>
      </c>
      <c r="H106" s="32">
        <v>34</v>
      </c>
      <c r="I106" s="81">
        <f t="shared" si="14"/>
        <v>2108</v>
      </c>
      <c r="J106" s="36">
        <v>32</v>
      </c>
      <c r="K106" s="91">
        <f t="shared" si="15"/>
        <v>1984</v>
      </c>
      <c r="L106" s="44">
        <v>22.5</v>
      </c>
      <c r="M106" s="49">
        <f t="shared" si="16"/>
        <v>1395</v>
      </c>
      <c r="N106" s="36">
        <f t="shared" si="10"/>
        <v>33</v>
      </c>
      <c r="O106" s="91">
        <f t="shared" si="12"/>
        <v>2046</v>
      </c>
    </row>
    <row r="107" spans="2:15" ht="12.75">
      <c r="B107" s="23">
        <v>6</v>
      </c>
      <c r="C107" s="10" t="s">
        <v>119</v>
      </c>
      <c r="D107" s="24">
        <v>62</v>
      </c>
      <c r="E107" s="29" t="s">
        <v>107</v>
      </c>
      <c r="F107" s="41">
        <v>35</v>
      </c>
      <c r="G107" s="49">
        <f t="shared" si="13"/>
        <v>2170</v>
      </c>
      <c r="H107" s="32">
        <v>67</v>
      </c>
      <c r="I107" s="81">
        <f t="shared" si="14"/>
        <v>4154</v>
      </c>
      <c r="J107" s="36">
        <v>63</v>
      </c>
      <c r="K107" s="91">
        <f t="shared" si="15"/>
        <v>3906</v>
      </c>
      <c r="L107" s="44">
        <v>28</v>
      </c>
      <c r="M107" s="49">
        <f t="shared" si="16"/>
        <v>1736</v>
      </c>
      <c r="N107" s="36">
        <f t="shared" si="10"/>
        <v>65</v>
      </c>
      <c r="O107" s="91">
        <f t="shared" si="12"/>
        <v>4030</v>
      </c>
    </row>
    <row r="108" spans="2:15" ht="12.75">
      <c r="B108" s="23">
        <v>7</v>
      </c>
      <c r="C108" s="10" t="s">
        <v>120</v>
      </c>
      <c r="D108" s="24">
        <v>32</v>
      </c>
      <c r="E108" s="29" t="s">
        <v>105</v>
      </c>
      <c r="F108" s="41">
        <v>75</v>
      </c>
      <c r="G108" s="49">
        <f t="shared" si="13"/>
        <v>2400</v>
      </c>
      <c r="H108" s="32">
        <v>153</v>
      </c>
      <c r="I108" s="81">
        <f t="shared" si="14"/>
        <v>4896</v>
      </c>
      <c r="J108" s="36">
        <v>145</v>
      </c>
      <c r="K108" s="91">
        <f t="shared" si="15"/>
        <v>4640</v>
      </c>
      <c r="L108" s="44">
        <v>115</v>
      </c>
      <c r="M108" s="49">
        <f t="shared" si="16"/>
        <v>3680</v>
      </c>
      <c r="N108" s="36">
        <f t="shared" si="10"/>
        <v>149</v>
      </c>
      <c r="O108" s="91">
        <f t="shared" si="12"/>
        <v>4768</v>
      </c>
    </row>
    <row r="109" spans="2:15" ht="12.75">
      <c r="B109" s="23">
        <v>8</v>
      </c>
      <c r="C109" s="10" t="s">
        <v>121</v>
      </c>
      <c r="D109" s="24">
        <v>718</v>
      </c>
      <c r="E109" s="29" t="s">
        <v>107</v>
      </c>
      <c r="F109" s="41">
        <v>32</v>
      </c>
      <c r="G109" s="49">
        <f t="shared" si="13"/>
        <v>22976</v>
      </c>
      <c r="H109" s="32">
        <v>36.5</v>
      </c>
      <c r="I109" s="81">
        <f t="shared" si="14"/>
        <v>26207</v>
      </c>
      <c r="J109" s="36">
        <v>34.5</v>
      </c>
      <c r="K109" s="91">
        <f t="shared" si="15"/>
        <v>24771</v>
      </c>
      <c r="L109" s="44">
        <v>35</v>
      </c>
      <c r="M109" s="49">
        <f t="shared" si="16"/>
        <v>25130</v>
      </c>
      <c r="N109" s="36">
        <f t="shared" si="10"/>
        <v>35.5</v>
      </c>
      <c r="O109" s="91">
        <f t="shared" si="12"/>
        <v>25489</v>
      </c>
    </row>
    <row r="110" spans="2:15" ht="12.75">
      <c r="B110" s="23">
        <v>9</v>
      </c>
      <c r="C110" s="10" t="s">
        <v>122</v>
      </c>
      <c r="D110" s="24">
        <v>369</v>
      </c>
      <c r="E110" s="29" t="s">
        <v>108</v>
      </c>
      <c r="F110" s="41">
        <v>50</v>
      </c>
      <c r="G110" s="49">
        <f t="shared" si="13"/>
        <v>18450</v>
      </c>
      <c r="H110" s="32">
        <v>140</v>
      </c>
      <c r="I110" s="81">
        <f t="shared" si="14"/>
        <v>51660</v>
      </c>
      <c r="J110" s="36">
        <v>133</v>
      </c>
      <c r="K110" s="91">
        <f t="shared" si="15"/>
        <v>49077</v>
      </c>
      <c r="L110" s="44">
        <v>88</v>
      </c>
      <c r="M110" s="49">
        <f t="shared" si="16"/>
        <v>32472</v>
      </c>
      <c r="N110" s="36">
        <f t="shared" si="10"/>
        <v>136.5</v>
      </c>
      <c r="O110" s="91">
        <f t="shared" si="12"/>
        <v>50368.5</v>
      </c>
    </row>
    <row r="111" spans="2:15" ht="12.75">
      <c r="B111" s="23">
        <v>10</v>
      </c>
      <c r="C111" s="10" t="s">
        <v>123</v>
      </c>
      <c r="D111" s="24">
        <v>830</v>
      </c>
      <c r="E111" s="29" t="s">
        <v>105</v>
      </c>
      <c r="F111" s="41">
        <v>75</v>
      </c>
      <c r="G111" s="49">
        <f t="shared" si="13"/>
        <v>62250</v>
      </c>
      <c r="H111" s="32">
        <v>37</v>
      </c>
      <c r="I111" s="81">
        <f t="shared" si="14"/>
        <v>30710</v>
      </c>
      <c r="J111" s="36">
        <v>48.5</v>
      </c>
      <c r="K111" s="91">
        <f t="shared" si="15"/>
        <v>40255</v>
      </c>
      <c r="L111" s="44">
        <v>49</v>
      </c>
      <c r="M111" s="49">
        <f t="shared" si="16"/>
        <v>40670</v>
      </c>
      <c r="N111" s="36">
        <f t="shared" si="10"/>
        <v>42.75</v>
      </c>
      <c r="O111" s="91">
        <f t="shared" si="12"/>
        <v>35482.5</v>
      </c>
    </row>
    <row r="112" spans="2:15" ht="13.5" thickBot="1">
      <c r="B112" s="25">
        <v>11</v>
      </c>
      <c r="C112" s="26" t="s">
        <v>124</v>
      </c>
      <c r="D112" s="27">
        <v>101</v>
      </c>
      <c r="E112" s="30" t="s">
        <v>105</v>
      </c>
      <c r="F112" s="42">
        <v>10</v>
      </c>
      <c r="G112" s="50">
        <f t="shared" si="13"/>
        <v>1010</v>
      </c>
      <c r="H112" s="33">
        <v>43</v>
      </c>
      <c r="I112" s="82">
        <f t="shared" si="14"/>
        <v>4343</v>
      </c>
      <c r="J112" s="37">
        <v>74.5</v>
      </c>
      <c r="K112" s="92">
        <f t="shared" si="15"/>
        <v>7524.5</v>
      </c>
      <c r="L112" s="45">
        <v>65</v>
      </c>
      <c r="M112" s="50">
        <f t="shared" si="16"/>
        <v>6565</v>
      </c>
      <c r="N112" s="37">
        <f t="shared" si="10"/>
        <v>58.75</v>
      </c>
      <c r="O112" s="92">
        <f t="shared" si="12"/>
        <v>5933.75</v>
      </c>
    </row>
    <row r="113" spans="3:15" ht="12.75">
      <c r="C113" s="18" t="s">
        <v>126</v>
      </c>
      <c r="G113" s="48">
        <f>SUM(G102:G112)</f>
        <v>570766</v>
      </c>
      <c r="H113" s="52"/>
      <c r="I113" s="17">
        <f>SUM(I102:I112)</f>
        <v>653131</v>
      </c>
      <c r="J113" s="52"/>
      <c r="K113" s="17">
        <f>SUM(K102:K112)</f>
        <v>639678.5</v>
      </c>
      <c r="L113" s="51"/>
      <c r="M113" s="48">
        <f>SUM(M102:M112)</f>
        <v>725148</v>
      </c>
      <c r="N113" s="17"/>
      <c r="O113" s="17">
        <f>SUM(O102:O112)</f>
        <v>646404.75</v>
      </c>
    </row>
    <row r="114" spans="7:15" ht="12.75">
      <c r="G114" s="51"/>
      <c r="H114" s="52"/>
      <c r="I114" s="17"/>
      <c r="J114" s="52"/>
      <c r="K114" s="17"/>
      <c r="L114" s="51"/>
      <c r="M114" s="48"/>
      <c r="N114" s="17"/>
      <c r="O114" s="17"/>
    </row>
    <row r="115" spans="7:15" ht="12.75">
      <c r="G115" s="51"/>
      <c r="H115" s="52"/>
      <c r="I115" s="17"/>
      <c r="J115" s="52"/>
      <c r="K115" s="17"/>
      <c r="L115" s="51"/>
      <c r="M115" s="48"/>
      <c r="N115" s="17"/>
      <c r="O115" s="17"/>
    </row>
    <row r="116" spans="3:15" ht="13.5" thickBot="1">
      <c r="C116" s="18" t="s">
        <v>127</v>
      </c>
      <c r="G116" s="56">
        <f>G113+G97</f>
        <v>2887172</v>
      </c>
      <c r="H116" s="57"/>
      <c r="I116" s="86">
        <f>I113+I97</f>
        <v>2575050</v>
      </c>
      <c r="J116" s="57"/>
      <c r="K116" s="86">
        <f>K113+K97</f>
        <v>2690789.75</v>
      </c>
      <c r="L116" s="58"/>
      <c r="M116" s="95">
        <f>M113+M97</f>
        <v>3095364.5</v>
      </c>
      <c r="N116" s="17"/>
      <c r="O116" s="86">
        <f>O113+O97</f>
        <v>2632919.875</v>
      </c>
    </row>
    <row r="117" spans="14:15" ht="13.5" thickTop="1">
      <c r="N117" s="17"/>
      <c r="O117" s="17"/>
    </row>
  </sheetData>
  <printOptions/>
  <pageMargins left="0.75" right="0.75" top="1" bottom="1" header="0.5" footer="0.5"/>
  <pageSetup fitToHeight="2" fitToWidth="1" horizontalDpi="600" verticalDpi="600" orientation="landscape" paperSize="17" scale="47" r:id="rId2"/>
  <headerFooter alignWithMargins="0">
    <oddHeader>&amp;C&amp;"Times New Roman,Bold Italic"HDR Engineering, Inc.</oddHeader>
    <oddFooter>&amp;L&amp;F&amp;CPage &amp;P of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Bid Tabulation</dc:title>
  <dc:subject/>
  <dc:creator>Joe Archer</dc:creator>
  <cp:keywords/>
  <dc:description/>
  <cp:lastModifiedBy>Joe Archer</cp:lastModifiedBy>
  <cp:lastPrinted>1999-02-25T14:04:08Z</cp:lastPrinted>
  <dcterms:created xsi:type="dcterms:W3CDTF">1999-02-24T13:57:23Z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