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11550" windowHeight="6375" tabRatio="500" activeTab="0"/>
  </bookViews>
  <sheets>
    <sheet name="A" sheetId="1" r:id="rId1"/>
  </sheets>
  <definedNames>
    <definedName name="_xlnm.Print_Area" localSheetId="0">'A'!$B$1:$O$88</definedName>
  </definedNames>
  <calcPr fullCalcOnLoad="1"/>
</workbook>
</file>

<file path=xl/sharedStrings.xml><?xml version="1.0" encoding="utf-8"?>
<sst xmlns="http://schemas.openxmlformats.org/spreadsheetml/2006/main" count="93" uniqueCount="41">
  <si>
    <t>Project Description:</t>
  </si>
  <si>
    <t>Estimated Start Date:</t>
  </si>
  <si>
    <t>Subtotal:</t>
  </si>
  <si>
    <t>Monthly Total: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</si>
  <si>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</si>
  <si>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</si>
  <si>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</si>
  <si>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</si>
  <si>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</si>
  <si>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</si>
  <si>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</si>
  <si>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</si>
  <si>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Total</t>
  </si>
  <si>
    <t>Estimate</t>
  </si>
  <si>
    <t>Completed By:</t>
  </si>
  <si>
    <t>Construction Costs:</t>
  </si>
  <si>
    <t>Estimated Change Orders:</t>
  </si>
  <si>
    <t>City Inspection:</t>
  </si>
  <si>
    <t>Materials Testing:</t>
  </si>
  <si>
    <t>Design:</t>
  </si>
  <si>
    <t>Consultant EDC:</t>
  </si>
  <si>
    <t>ROW and Easement Acquisition:</t>
  </si>
  <si>
    <t>Utility Relocations:</t>
  </si>
  <si>
    <t>Financing:</t>
  </si>
  <si>
    <t>Administrative Costs:</t>
  </si>
  <si>
    <t>Other:</t>
  </si>
  <si>
    <t>Reimbursement:</t>
  </si>
  <si>
    <t>Non-Eligible Costs:</t>
  </si>
  <si>
    <t>September</t>
  </si>
  <si>
    <t>October</t>
  </si>
  <si>
    <t>November</t>
  </si>
  <si>
    <t>December</t>
  </si>
  <si>
    <t>C.I.P. Project Number:</t>
  </si>
  <si>
    <t>Estimated Completion Date:</t>
  </si>
  <si>
    <t>Total Project Amount:</t>
  </si>
  <si>
    <t>Land Acquisition:</t>
  </si>
  <si>
    <t>TH-0870</t>
  </si>
  <si>
    <t>City of Overland Park Cash Flow Projection (May 2009 - December 2011)</t>
  </si>
  <si>
    <t>159th Street: Antioch to Switzer</t>
  </si>
  <si>
    <t>Brian Scovill</t>
  </si>
  <si>
    <t>To-Date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</si>
</sst>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[&lt;36526]dd\-mmm\-yy;dd\-mmm\-yyyy"/>
    <numFmt numFmtId="166" formatCode="mmmm\ d\,\ yyyy"/>
    <numFmt numFmtId="167" formatCode="&quot;$&quot;#,##0.00"/>
    <numFmt numFmtId="168" formatCode="&quot;$&quot;#,##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4" fillId="0" borderId="0" applyFill="0" applyBorder="0" applyAlignment="0" applyProtection="0"/>
    <xf numFmtId="7" fontId="4" fillId="0" borderId="0" applyFill="0" applyBorder="0" applyAlignment="0" applyProtection="0"/>
    <xf numFmtId="166" fontId="4" fillId="0" borderId="0" applyFill="0" applyBorder="0" applyAlignment="0" applyProtection="0"/>
    <xf numFmtId="2" fontId="4" fillId="0" borderId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4" fillId="0" borderId="0" applyFill="0" applyBorder="0" applyAlignment="0" applyProtection="0"/>
    <xf numFmtId="0" fontId="4" fillId="0" borderId="1" applyNumberFormat="0" applyFill="0" applyAlignment="0" applyProtection="0"/>
  </cellStyleXfs>
  <cellXfs count="26">
    <xf numFmtId="0" fontId="0" fillId="0" borderId="0" xfId="0" applyAlignment="1">
      <alignment/>
    </xf>
    <xf numFmtId="5" fontId="0" fillId="0" borderId="0" xfId="0" applyNumberFormat="1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5" fontId="0" fillId="0" borderId="0" xfId="0" applyNumberFormat="1" applyFont="1" applyAlignment="1" applyProtection="1">
      <alignment/>
      <protection locked="0"/>
    </xf>
    <xf numFmtId="0" fontId="1" fillId="0" borderId="0" xfId="21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14" fontId="0" fillId="0" borderId="0" xfId="0" applyNumberFormat="1" applyFill="1" applyAlignment="1">
      <alignment horizontal="left"/>
    </xf>
    <xf numFmtId="6" fontId="0" fillId="0" borderId="0" xfId="0" applyNumberFormat="1" applyFill="1" applyAlignment="1">
      <alignment horizontal="left"/>
    </xf>
    <xf numFmtId="0" fontId="1" fillId="0" borderId="0" xfId="21" applyFont="1" applyFill="1" applyAlignment="1">
      <alignment horizontal="center"/>
    </xf>
    <xf numFmtId="0" fontId="1" fillId="0" borderId="0" xfId="21" applyFont="1" applyFill="1" applyAlignment="1">
      <alignment horizontal="left"/>
    </xf>
    <xf numFmtId="0" fontId="1" fillId="0" borderId="2" xfId="21" applyFont="1" applyFill="1" applyBorder="1" applyAlignment="1">
      <alignment horizontal="center"/>
    </xf>
    <xf numFmtId="5" fontId="1" fillId="0" borderId="0" xfId="21" applyNumberFormat="1" applyFont="1" applyFill="1" applyBorder="1" applyAlignment="1">
      <alignment horizontal="center"/>
    </xf>
    <xf numFmtId="5" fontId="0" fillId="0" borderId="0" xfId="21" applyNumberFormat="1" applyFont="1" applyFill="1" applyBorder="1" applyAlignment="1">
      <alignment horizontal="center"/>
    </xf>
    <xf numFmtId="5" fontId="0" fillId="0" borderId="0" xfId="0" applyNumberFormat="1" applyFill="1" applyAlignment="1">
      <alignment/>
    </xf>
    <xf numFmtId="5" fontId="0" fillId="0" borderId="0" xfId="21" applyNumberFormat="1" applyFont="1" applyFill="1" applyAlignment="1">
      <alignment/>
    </xf>
    <xf numFmtId="5" fontId="0" fillId="0" borderId="0" xfId="21" applyNumberFormat="1" applyFont="1" applyFill="1" applyBorder="1" applyAlignment="1">
      <alignment horizontal="right"/>
    </xf>
    <xf numFmtId="5" fontId="0" fillId="0" borderId="3" xfId="21" applyNumberFormat="1" applyFont="1" applyFill="1" applyBorder="1" applyAlignment="1">
      <alignment/>
    </xf>
    <xf numFmtId="5" fontId="0" fillId="0" borderId="3" xfId="21" applyNumberFormat="1" applyFont="1" applyFill="1" applyBorder="1" applyAlignment="1">
      <alignment horizontal="right"/>
    </xf>
    <xf numFmtId="5" fontId="0" fillId="0" borderId="0" xfId="21" applyNumberFormat="1" applyFont="1" applyFill="1" applyBorder="1" applyAlignment="1">
      <alignment/>
    </xf>
    <xf numFmtId="5" fontId="0" fillId="0" borderId="4" xfId="21" applyNumberFormat="1" applyFont="1" applyFill="1" applyBorder="1" applyAlignment="1">
      <alignment horizontal="right"/>
    </xf>
    <xf numFmtId="5" fontId="0" fillId="0" borderId="5" xfId="21" applyNumberFormat="1" applyFont="1" applyFill="1" applyBorder="1" applyAlignment="1">
      <alignment/>
    </xf>
    <xf numFmtId="5" fontId="1" fillId="0" borderId="0" xfId="21" applyNumberFormat="1" applyFont="1" applyFill="1" applyAlignment="1">
      <alignment/>
    </xf>
    <xf numFmtId="0" fontId="1" fillId="0" borderId="0" xfId="0" applyFont="1" applyFill="1" applyAlignment="1">
      <alignment/>
    </xf>
  </cellXfs>
  <cellStyles count="10">
    <cellStyle name="Normal" xfId="0"/>
    <cellStyle name="Comma" xfId="15"/>
    <cellStyle name="Currency" xfId="16"/>
    <cellStyle name="Date" xfId="17"/>
    <cellStyle name="Fixed" xfId="18"/>
    <cellStyle name="HEADING1" xfId="19"/>
    <cellStyle name="HEADING2" xfId="20"/>
    <cellStyle name="normal" xfId="21"/>
    <cellStyle name="Percent" xfId="22"/>
    <cellStyle name="Total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Q95"/>
  <sheetViews>
    <sheetView showGridLines="0" showZeros="0" tabSelected="1" showOutlineSymbols="0" workbookViewId="0" topLeftCell="B1">
      <selection activeCell="D76" sqref="D76"/>
    </sheetView>
  </sheetViews>
  <sheetFormatPr defaultColWidth="9.140625" defaultRowHeight="12.75"/>
  <cols>
    <col min="1" max="1" width="25.7109375" style="0" customWidth="1"/>
    <col min="2" max="2" width="30.00390625" style="0" customWidth="1"/>
    <col min="3" max="3" width="12.140625" style="0" customWidth="1"/>
    <col min="4" max="4" width="10.28125" style="0" customWidth="1"/>
    <col min="5" max="8" width="11.28125" style="0" customWidth="1"/>
    <col min="9" max="9" width="11.00390625" style="0" customWidth="1"/>
    <col min="10" max="11" width="10.8515625" style="0" customWidth="1"/>
    <col min="12" max="14" width="10.28125" style="0" customWidth="1"/>
    <col min="15" max="15" width="14.7109375" style="0" bestFit="1" customWidth="1"/>
    <col min="16" max="16" width="10.7109375" style="0" bestFit="1" customWidth="1"/>
  </cols>
  <sheetData>
    <row r="1" spans="2:15" ht="12.75">
      <c r="B1" s="5" t="s">
        <v>37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7">
        <v>39933</v>
      </c>
    </row>
    <row r="2" spans="2:15" ht="12.75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2:15" ht="12.75">
      <c r="B3" s="5" t="s">
        <v>0</v>
      </c>
      <c r="C3" s="8" t="s">
        <v>38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2:15" ht="12.75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2:15" ht="12.75">
      <c r="B5" s="5" t="s">
        <v>32</v>
      </c>
      <c r="C5" s="8" t="s">
        <v>36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15" ht="12.75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2:15" ht="12.75">
      <c r="B7" s="5" t="s">
        <v>1</v>
      </c>
      <c r="C7" s="9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2:15" ht="12.75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2:15" ht="12.75">
      <c r="B9" s="5" t="s">
        <v>33</v>
      </c>
      <c r="C9" s="9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2:15" ht="12.75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2:15" ht="12.75">
      <c r="B11" s="5" t="s">
        <v>34</v>
      </c>
      <c r="C11" s="10">
        <v>13850000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2:15" ht="12.75"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2:15" ht="12.75">
      <c r="B13" s="5"/>
      <c r="C13" s="11"/>
      <c r="D13" s="11"/>
      <c r="E13" s="11"/>
      <c r="F13" s="11"/>
      <c r="G13" s="11"/>
      <c r="H13" s="11"/>
      <c r="I13" s="11"/>
      <c r="J13" s="11" t="s">
        <v>40</v>
      </c>
      <c r="K13" s="11" t="s">
        <v>28</v>
      </c>
      <c r="L13" s="11" t="s">
        <v>29</v>
      </c>
      <c r="M13" s="11" t="s">
        <v>30</v>
      </c>
      <c r="N13" s="11" t="s">
        <v>31</v>
      </c>
      <c r="O13" s="11" t="s">
        <v>12</v>
      </c>
    </row>
    <row r="14" spans="2:15" ht="13.5" thickBot="1">
      <c r="B14" s="12"/>
      <c r="C14" s="13"/>
      <c r="D14" s="13"/>
      <c r="E14" s="13"/>
      <c r="F14" s="13"/>
      <c r="G14" s="13"/>
      <c r="H14" s="13"/>
      <c r="I14" s="13"/>
      <c r="J14" s="13"/>
      <c r="K14" s="13">
        <v>2009</v>
      </c>
      <c r="L14" s="13">
        <v>2009</v>
      </c>
      <c r="M14" s="13">
        <v>2009</v>
      </c>
      <c r="N14" s="13">
        <v>2009</v>
      </c>
      <c r="O14" s="13" t="s">
        <v>13</v>
      </c>
    </row>
    <row r="15" spans="2:15" ht="13.5" thickTop="1">
      <c r="B15" s="12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5"/>
    </row>
    <row r="16" spans="2:15" ht="12.75">
      <c r="B16" s="5" t="s">
        <v>15</v>
      </c>
      <c r="C16" s="16"/>
      <c r="D16" s="16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8">
        <f>SUM(C16:N16)</f>
        <v>0</v>
      </c>
    </row>
    <row r="17" spans="2:15" ht="12.75">
      <c r="B17" s="5" t="s">
        <v>16</v>
      </c>
      <c r="C17" s="17">
        <f>C16*3%</f>
        <v>0</v>
      </c>
      <c r="D17" s="17">
        <f>D16*3%</f>
        <v>0</v>
      </c>
      <c r="E17" s="17">
        <f>E16*3%</f>
        <v>0</v>
      </c>
      <c r="F17" s="17">
        <f>F16*3%</f>
        <v>0</v>
      </c>
      <c r="G17" s="17">
        <f>G16*3%</f>
        <v>0</v>
      </c>
      <c r="H17" s="17">
        <f aca="true" t="shared" si="0" ref="H17:N17">H16*3%</f>
        <v>0</v>
      </c>
      <c r="I17" s="17">
        <f t="shared" si="0"/>
        <v>0</v>
      </c>
      <c r="J17" s="17">
        <f t="shared" si="0"/>
        <v>0</v>
      </c>
      <c r="K17" s="17">
        <f t="shared" si="0"/>
        <v>0</v>
      </c>
      <c r="L17" s="17">
        <f t="shared" si="0"/>
        <v>0</v>
      </c>
      <c r="M17" s="17">
        <f t="shared" si="0"/>
        <v>0</v>
      </c>
      <c r="N17" s="17">
        <f t="shared" si="0"/>
        <v>0</v>
      </c>
      <c r="O17" s="18">
        <f aca="true" t="shared" si="1" ref="O17:O35">SUM(C17:N17)</f>
        <v>0</v>
      </c>
    </row>
    <row r="18" spans="2:15" ht="12.75">
      <c r="B18" s="5" t="s">
        <v>17</v>
      </c>
      <c r="C18" s="17">
        <f>C16*5%</f>
        <v>0</v>
      </c>
      <c r="D18" s="17">
        <f>D16*5%</f>
        <v>0</v>
      </c>
      <c r="E18" s="17">
        <f>E16*5%</f>
        <v>0</v>
      </c>
      <c r="F18" s="17">
        <f>F16*5%</f>
        <v>0</v>
      </c>
      <c r="G18" s="17">
        <f>G16*5%</f>
        <v>0</v>
      </c>
      <c r="H18" s="17">
        <f aca="true" t="shared" si="2" ref="H18:N18">H16*5%</f>
        <v>0</v>
      </c>
      <c r="I18" s="17">
        <f t="shared" si="2"/>
        <v>0</v>
      </c>
      <c r="J18" s="17">
        <f t="shared" si="2"/>
        <v>0</v>
      </c>
      <c r="K18" s="17">
        <f t="shared" si="2"/>
        <v>0</v>
      </c>
      <c r="L18" s="17">
        <f t="shared" si="2"/>
        <v>0</v>
      </c>
      <c r="M18" s="17">
        <f t="shared" si="2"/>
        <v>0</v>
      </c>
      <c r="N18" s="17">
        <f t="shared" si="2"/>
        <v>0</v>
      </c>
      <c r="O18" s="18">
        <f t="shared" si="1"/>
        <v>0</v>
      </c>
    </row>
    <row r="19" spans="2:15" ht="12.75">
      <c r="B19" s="5" t="s">
        <v>18</v>
      </c>
      <c r="C19" s="17">
        <f aca="true" t="shared" si="3" ref="C19:I19">C16*0.22%</f>
        <v>0</v>
      </c>
      <c r="D19" s="17">
        <f t="shared" si="3"/>
        <v>0</v>
      </c>
      <c r="E19" s="17">
        <f t="shared" si="3"/>
        <v>0</v>
      </c>
      <c r="F19" s="17">
        <f t="shared" si="3"/>
        <v>0</v>
      </c>
      <c r="G19" s="17">
        <f t="shared" si="3"/>
        <v>0</v>
      </c>
      <c r="H19" s="17">
        <f t="shared" si="3"/>
        <v>0</v>
      </c>
      <c r="I19" s="17">
        <f t="shared" si="3"/>
        <v>0</v>
      </c>
      <c r="J19" s="17"/>
      <c r="K19" s="17"/>
      <c r="L19" s="17"/>
      <c r="M19" s="17"/>
      <c r="N19" s="17"/>
      <c r="O19" s="18">
        <f t="shared" si="1"/>
        <v>0</v>
      </c>
    </row>
    <row r="20" spans="2:15" ht="12.75">
      <c r="B20" s="5" t="s">
        <v>19</v>
      </c>
      <c r="C20" s="16"/>
      <c r="D20" s="16"/>
      <c r="E20" s="17"/>
      <c r="F20" s="17"/>
      <c r="G20" s="16"/>
      <c r="H20" s="16"/>
      <c r="I20" s="16"/>
      <c r="J20" s="16">
        <v>500000</v>
      </c>
      <c r="K20" s="16">
        <v>35000</v>
      </c>
      <c r="L20" s="16">
        <v>35000</v>
      </c>
      <c r="M20" s="16">
        <v>35000</v>
      </c>
      <c r="N20" s="16">
        <v>35000</v>
      </c>
      <c r="O20" s="18">
        <f t="shared" si="1"/>
        <v>640000</v>
      </c>
    </row>
    <row r="21" spans="2:15" ht="12.75">
      <c r="B21" s="5" t="s">
        <v>20</v>
      </c>
      <c r="C21" s="17">
        <f>C16*1.6%</f>
        <v>0</v>
      </c>
      <c r="D21" s="17">
        <f>D16*1.6%</f>
        <v>0</v>
      </c>
      <c r="E21" s="17">
        <f>E16*1.6%</f>
        <v>0</v>
      </c>
      <c r="F21" s="17">
        <f>F16*1.6%</f>
        <v>0</v>
      </c>
      <c r="G21" s="17">
        <f>G16*1.6%</f>
        <v>0</v>
      </c>
      <c r="H21" s="17">
        <f aca="true" t="shared" si="4" ref="H21:N21">H16*1.6%</f>
        <v>0</v>
      </c>
      <c r="I21" s="17">
        <f t="shared" si="4"/>
        <v>0</v>
      </c>
      <c r="J21" s="17">
        <f t="shared" si="4"/>
        <v>0</v>
      </c>
      <c r="K21" s="17">
        <f t="shared" si="4"/>
        <v>0</v>
      </c>
      <c r="L21" s="17">
        <f t="shared" si="4"/>
        <v>0</v>
      </c>
      <c r="M21" s="17">
        <f t="shared" si="4"/>
        <v>0</v>
      </c>
      <c r="N21" s="17">
        <f t="shared" si="4"/>
        <v>0</v>
      </c>
      <c r="O21" s="18">
        <f t="shared" si="1"/>
        <v>0</v>
      </c>
    </row>
    <row r="22" spans="2:15" ht="12.75">
      <c r="B22" s="5" t="s">
        <v>21</v>
      </c>
      <c r="C22" s="16"/>
      <c r="D22" s="16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8">
        <f t="shared" si="1"/>
        <v>0</v>
      </c>
    </row>
    <row r="23" spans="2:15" ht="12.75">
      <c r="B23" s="5" t="s">
        <v>22</v>
      </c>
      <c r="C23" s="16"/>
      <c r="D23" s="16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8">
        <f t="shared" si="1"/>
        <v>0</v>
      </c>
    </row>
    <row r="24" spans="2:15" ht="12.75">
      <c r="B24" s="5" t="s">
        <v>23</v>
      </c>
      <c r="C24" s="16"/>
      <c r="D24" s="16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8">
        <f t="shared" si="1"/>
        <v>0</v>
      </c>
    </row>
    <row r="25" spans="2:15" ht="12.75">
      <c r="B25" s="5" t="s">
        <v>24</v>
      </c>
      <c r="C25" s="16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8">
        <f t="shared" si="1"/>
        <v>0</v>
      </c>
    </row>
    <row r="26" spans="2:15" ht="12.75">
      <c r="B26" s="5" t="s">
        <v>35</v>
      </c>
      <c r="C26" s="16"/>
      <c r="D26" s="16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>
        <f t="shared" si="1"/>
        <v>0</v>
      </c>
    </row>
    <row r="27" spans="2:15" ht="12.75">
      <c r="B27" s="5" t="s">
        <v>25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0">
        <f t="shared" si="1"/>
        <v>0</v>
      </c>
    </row>
    <row r="28" spans="2:15" ht="12.75">
      <c r="B28" s="5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18">
        <f t="shared" si="1"/>
        <v>0</v>
      </c>
    </row>
    <row r="29" spans="2:15" ht="12.75">
      <c r="B29" s="5" t="s">
        <v>2</v>
      </c>
      <c r="C29" s="17">
        <f aca="true" t="shared" si="5" ref="C29:H29">SUM(C15:C28)</f>
        <v>0</v>
      </c>
      <c r="D29" s="17">
        <f t="shared" si="5"/>
        <v>0</v>
      </c>
      <c r="E29" s="17">
        <f t="shared" si="5"/>
        <v>0</v>
      </c>
      <c r="F29" s="17">
        <f t="shared" si="5"/>
        <v>0</v>
      </c>
      <c r="G29" s="17">
        <f t="shared" si="5"/>
        <v>0</v>
      </c>
      <c r="H29" s="17">
        <f t="shared" si="5"/>
        <v>0</v>
      </c>
      <c r="I29" s="17">
        <f aca="true" t="shared" si="6" ref="I29:N29">SUM(I16:I27)</f>
        <v>0</v>
      </c>
      <c r="J29" s="17">
        <f t="shared" si="6"/>
        <v>500000</v>
      </c>
      <c r="K29" s="17">
        <f t="shared" si="6"/>
        <v>35000</v>
      </c>
      <c r="L29" s="17">
        <f t="shared" si="6"/>
        <v>35000</v>
      </c>
      <c r="M29" s="17">
        <f t="shared" si="6"/>
        <v>35000</v>
      </c>
      <c r="N29" s="17">
        <f t="shared" si="6"/>
        <v>35000</v>
      </c>
      <c r="O29" s="18">
        <f t="shared" si="1"/>
        <v>640000</v>
      </c>
    </row>
    <row r="30" spans="2:15" ht="12.75">
      <c r="B30" s="5"/>
      <c r="C30" s="16"/>
      <c r="D30" s="16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8">
        <f t="shared" si="1"/>
        <v>0</v>
      </c>
    </row>
    <row r="31" spans="2:15" ht="12.75">
      <c r="B31" s="5" t="s">
        <v>26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8"/>
    </row>
    <row r="32" spans="2:15" ht="12.75">
      <c r="B32" s="6"/>
      <c r="C32" s="16"/>
      <c r="D32" s="16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8">
        <f t="shared" si="1"/>
        <v>0</v>
      </c>
    </row>
    <row r="33" spans="2:15" ht="13.5" thickBot="1">
      <c r="B33" s="5" t="s">
        <v>27</v>
      </c>
      <c r="C33" s="19"/>
      <c r="D33" s="19"/>
      <c r="E33" s="19"/>
      <c r="F33" s="17"/>
      <c r="G33" s="17"/>
      <c r="H33" s="17"/>
      <c r="I33" s="17"/>
      <c r="J33" s="17"/>
      <c r="K33" s="17"/>
      <c r="L33" s="17"/>
      <c r="M33" s="17"/>
      <c r="N33" s="17"/>
      <c r="O33" s="22">
        <f t="shared" si="1"/>
        <v>0</v>
      </c>
    </row>
    <row r="34" spans="2:15" ht="13.5" thickTop="1">
      <c r="B34" s="5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18">
        <f t="shared" si="1"/>
        <v>0</v>
      </c>
    </row>
    <row r="35" spans="2:15" ht="12.75">
      <c r="B35" s="5" t="s">
        <v>3</v>
      </c>
      <c r="C35" s="17">
        <f>C29+C31</f>
        <v>0</v>
      </c>
      <c r="D35" s="17">
        <f>D29+D31</f>
        <v>0</v>
      </c>
      <c r="E35" s="17">
        <f>E29+E31</f>
        <v>0</v>
      </c>
      <c r="F35" s="17">
        <f>F29+F31</f>
        <v>0</v>
      </c>
      <c r="G35" s="17">
        <f>G29+G31</f>
        <v>0</v>
      </c>
      <c r="H35" s="17">
        <f aca="true" t="shared" si="7" ref="H35:N35">H29+H31</f>
        <v>0</v>
      </c>
      <c r="I35" s="17">
        <f>I29+I31</f>
        <v>0</v>
      </c>
      <c r="J35" s="17">
        <f>J29+J31</f>
        <v>500000</v>
      </c>
      <c r="K35" s="17">
        <f t="shared" si="7"/>
        <v>35000</v>
      </c>
      <c r="L35" s="17">
        <f t="shared" si="7"/>
        <v>35000</v>
      </c>
      <c r="M35" s="17">
        <f t="shared" si="7"/>
        <v>35000</v>
      </c>
      <c r="N35" s="17">
        <f t="shared" si="7"/>
        <v>35000</v>
      </c>
      <c r="O35" s="18">
        <f t="shared" si="1"/>
        <v>640000</v>
      </c>
    </row>
    <row r="36" spans="2:15" ht="12.75">
      <c r="B36" s="6"/>
      <c r="C36" s="6"/>
      <c r="D36" s="6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2:15" ht="12.75">
      <c r="B37" s="6"/>
      <c r="C37" s="6"/>
      <c r="D37" s="6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>
      <c r="B38" s="24"/>
      <c r="C38" s="11" t="s">
        <v>4</v>
      </c>
      <c r="D38" s="11" t="s">
        <v>5</v>
      </c>
      <c r="E38" s="11" t="s">
        <v>6</v>
      </c>
      <c r="F38" s="11" t="s">
        <v>7</v>
      </c>
      <c r="G38" s="11" t="s">
        <v>8</v>
      </c>
      <c r="H38" s="11" t="s">
        <v>9</v>
      </c>
      <c r="I38" s="11" t="s">
        <v>10</v>
      </c>
      <c r="J38" s="11" t="s">
        <v>11</v>
      </c>
      <c r="K38" s="11" t="s">
        <v>28</v>
      </c>
      <c r="L38" s="11" t="s">
        <v>29</v>
      </c>
      <c r="M38" s="11" t="s">
        <v>30</v>
      </c>
      <c r="N38" s="11" t="s">
        <v>31</v>
      </c>
      <c r="O38" s="11" t="s">
        <v>12</v>
      </c>
    </row>
    <row r="39" spans="2:15" ht="13.5" thickBot="1">
      <c r="B39" s="12"/>
      <c r="C39" s="13">
        <v>2010</v>
      </c>
      <c r="D39" s="13">
        <v>2010</v>
      </c>
      <c r="E39" s="13">
        <v>2010</v>
      </c>
      <c r="F39" s="13">
        <v>2010</v>
      </c>
      <c r="G39" s="13">
        <v>2010</v>
      </c>
      <c r="H39" s="13">
        <v>2010</v>
      </c>
      <c r="I39" s="13">
        <v>2010</v>
      </c>
      <c r="J39" s="13">
        <v>2010</v>
      </c>
      <c r="K39" s="13">
        <v>2010</v>
      </c>
      <c r="L39" s="13">
        <v>2010</v>
      </c>
      <c r="M39" s="13">
        <v>2010</v>
      </c>
      <c r="N39" s="13">
        <v>2010</v>
      </c>
      <c r="O39" s="13" t="s">
        <v>13</v>
      </c>
    </row>
    <row r="40" spans="2:15" ht="13.5" thickTop="1">
      <c r="B40" s="12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8">
        <f aca="true" t="shared" si="8" ref="O40:O59">SUM(C40:N40)</f>
        <v>0</v>
      </c>
    </row>
    <row r="41" spans="2:15" ht="12.75">
      <c r="B41" s="5" t="s">
        <v>15</v>
      </c>
      <c r="C41" s="16"/>
      <c r="D41" s="16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8"/>
    </row>
    <row r="42" spans="2:15" ht="12.75">
      <c r="B42" s="5" t="s">
        <v>16</v>
      </c>
      <c r="C42" s="17">
        <f aca="true" t="shared" si="9" ref="C42:N42">C41*3%</f>
        <v>0</v>
      </c>
      <c r="D42" s="17">
        <f t="shared" si="9"/>
        <v>0</v>
      </c>
      <c r="E42" s="17">
        <f t="shared" si="9"/>
        <v>0</v>
      </c>
      <c r="F42" s="17">
        <f t="shared" si="9"/>
        <v>0</v>
      </c>
      <c r="G42" s="17">
        <f t="shared" si="9"/>
        <v>0</v>
      </c>
      <c r="H42" s="17">
        <f t="shared" si="9"/>
        <v>0</v>
      </c>
      <c r="I42" s="17">
        <f t="shared" si="9"/>
        <v>0</v>
      </c>
      <c r="J42" s="17">
        <f t="shared" si="9"/>
        <v>0</v>
      </c>
      <c r="K42" s="17">
        <f t="shared" si="9"/>
        <v>0</v>
      </c>
      <c r="L42" s="17">
        <f t="shared" si="9"/>
        <v>0</v>
      </c>
      <c r="M42" s="17">
        <f t="shared" si="9"/>
        <v>0</v>
      </c>
      <c r="N42" s="17">
        <f t="shared" si="9"/>
        <v>0</v>
      </c>
      <c r="O42" s="18">
        <f t="shared" si="8"/>
        <v>0</v>
      </c>
    </row>
    <row r="43" spans="2:15" ht="12.75">
      <c r="B43" s="5" t="s">
        <v>17</v>
      </c>
      <c r="C43" s="17">
        <f aca="true" t="shared" si="10" ref="C43:N43">C41*5%</f>
        <v>0</v>
      </c>
      <c r="D43" s="17">
        <f t="shared" si="10"/>
        <v>0</v>
      </c>
      <c r="E43" s="17">
        <f t="shared" si="10"/>
        <v>0</v>
      </c>
      <c r="F43" s="17">
        <f t="shared" si="10"/>
        <v>0</v>
      </c>
      <c r="G43" s="17">
        <f t="shared" si="10"/>
        <v>0</v>
      </c>
      <c r="H43" s="17">
        <f t="shared" si="10"/>
        <v>0</v>
      </c>
      <c r="I43" s="17">
        <f t="shared" si="10"/>
        <v>0</v>
      </c>
      <c r="J43" s="17">
        <f t="shared" si="10"/>
        <v>0</v>
      </c>
      <c r="K43" s="17">
        <f t="shared" si="10"/>
        <v>0</v>
      </c>
      <c r="L43" s="17">
        <f t="shared" si="10"/>
        <v>0</v>
      </c>
      <c r="M43" s="17">
        <f t="shared" si="10"/>
        <v>0</v>
      </c>
      <c r="N43" s="17">
        <f t="shared" si="10"/>
        <v>0</v>
      </c>
      <c r="O43" s="18">
        <f t="shared" si="8"/>
        <v>0</v>
      </c>
    </row>
    <row r="44" spans="2:15" ht="12.75">
      <c r="B44" s="5" t="s">
        <v>18</v>
      </c>
      <c r="C44" s="17">
        <f>C41*0.22%</f>
        <v>0</v>
      </c>
      <c r="D44" s="17">
        <f>D41*0.22%</f>
        <v>0</v>
      </c>
      <c r="E44" s="17">
        <f>E41*0.22%</f>
        <v>0</v>
      </c>
      <c r="F44" s="17">
        <f>F41*0.22%</f>
        <v>0</v>
      </c>
      <c r="G44" s="16"/>
      <c r="H44" s="16"/>
      <c r="I44" s="16"/>
      <c r="J44" s="16"/>
      <c r="K44" s="16"/>
      <c r="L44" s="16"/>
      <c r="M44" s="16"/>
      <c r="N44" s="16"/>
      <c r="O44" s="18">
        <f t="shared" si="8"/>
        <v>0</v>
      </c>
    </row>
    <row r="45" spans="2:15" ht="12.75">
      <c r="B45" s="5" t="s">
        <v>19</v>
      </c>
      <c r="C45" s="16">
        <v>50000</v>
      </c>
      <c r="D45" s="16">
        <v>50000</v>
      </c>
      <c r="E45" s="16">
        <v>50000</v>
      </c>
      <c r="F45" s="16">
        <v>50000</v>
      </c>
      <c r="G45" s="16">
        <v>50000</v>
      </c>
      <c r="H45" s="16">
        <v>50000</v>
      </c>
      <c r="I45" s="16">
        <v>50000</v>
      </c>
      <c r="J45" s="16">
        <v>50000</v>
      </c>
      <c r="K45" s="16">
        <v>50000</v>
      </c>
      <c r="L45" s="16">
        <v>50000</v>
      </c>
      <c r="M45" s="16">
        <v>50000</v>
      </c>
      <c r="N45" s="16">
        <v>50000</v>
      </c>
      <c r="O45" s="18">
        <f t="shared" si="8"/>
        <v>600000</v>
      </c>
    </row>
    <row r="46" spans="2:15" ht="12.75">
      <c r="B46" s="5" t="s">
        <v>20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8">
        <f t="shared" si="8"/>
        <v>0</v>
      </c>
    </row>
    <row r="47" spans="2:15" ht="12.75">
      <c r="B47" s="5" t="s">
        <v>21</v>
      </c>
      <c r="C47" s="16"/>
      <c r="D47" s="16">
        <v>200000</v>
      </c>
      <c r="E47" s="16">
        <v>200000</v>
      </c>
      <c r="F47" s="16">
        <v>200000</v>
      </c>
      <c r="G47" s="17">
        <v>150000</v>
      </c>
      <c r="H47" s="17"/>
      <c r="I47" s="17"/>
      <c r="J47" s="17"/>
      <c r="K47" s="17"/>
      <c r="L47" s="17"/>
      <c r="M47" s="17"/>
      <c r="N47" s="17"/>
      <c r="O47" s="18">
        <f t="shared" si="8"/>
        <v>750000</v>
      </c>
    </row>
    <row r="48" spans="2:15" ht="12.75">
      <c r="B48" s="5" t="s">
        <v>22</v>
      </c>
      <c r="C48" s="16"/>
      <c r="D48" s="16"/>
      <c r="E48" s="17"/>
      <c r="F48" s="17"/>
      <c r="G48" s="17"/>
      <c r="H48" s="17">
        <v>150000</v>
      </c>
      <c r="J48" s="17"/>
      <c r="K48" s="17"/>
      <c r="L48" s="17"/>
      <c r="O48" s="18">
        <f t="shared" si="8"/>
        <v>150000</v>
      </c>
    </row>
    <row r="49" spans="2:15" ht="12.75">
      <c r="B49" s="5" t="s">
        <v>23</v>
      </c>
      <c r="C49" s="16"/>
      <c r="D49" s="16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>
        <f t="shared" si="8"/>
        <v>0</v>
      </c>
    </row>
    <row r="50" spans="2:15" ht="12.75">
      <c r="B50" s="5" t="s">
        <v>24</v>
      </c>
      <c r="C50" s="16"/>
      <c r="D50" s="16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8">
        <f t="shared" si="8"/>
        <v>0</v>
      </c>
    </row>
    <row r="51" spans="2:15" ht="12.75">
      <c r="B51" s="5" t="s">
        <v>35</v>
      </c>
      <c r="C51" s="16"/>
      <c r="D51" s="16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8">
        <f t="shared" si="8"/>
        <v>0</v>
      </c>
    </row>
    <row r="52" spans="2:15" ht="12.75">
      <c r="B52" s="5" t="s">
        <v>25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20">
        <f t="shared" si="8"/>
        <v>0</v>
      </c>
    </row>
    <row r="53" spans="2:15" ht="12.75">
      <c r="B53" s="5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18">
        <f t="shared" si="8"/>
        <v>0</v>
      </c>
    </row>
    <row r="54" spans="2:15" ht="12.75">
      <c r="B54" s="5" t="s">
        <v>2</v>
      </c>
      <c r="C54" s="17">
        <f>SUM(C41:C53)</f>
        <v>50000</v>
      </c>
      <c r="D54" s="17">
        <f aca="true" t="shared" si="11" ref="D54:N54">SUM(D41:D53)</f>
        <v>250000</v>
      </c>
      <c r="E54" s="17">
        <f t="shared" si="11"/>
        <v>250000</v>
      </c>
      <c r="F54" s="17">
        <f t="shared" si="11"/>
        <v>250000</v>
      </c>
      <c r="G54" s="17">
        <f t="shared" si="11"/>
        <v>200000</v>
      </c>
      <c r="H54" s="17">
        <f t="shared" si="11"/>
        <v>200000</v>
      </c>
      <c r="I54" s="17">
        <f t="shared" si="11"/>
        <v>50000</v>
      </c>
      <c r="J54" s="17">
        <f t="shared" si="11"/>
        <v>50000</v>
      </c>
      <c r="K54" s="17">
        <f t="shared" si="11"/>
        <v>50000</v>
      </c>
      <c r="L54" s="17">
        <f t="shared" si="11"/>
        <v>50000</v>
      </c>
      <c r="M54" s="17">
        <f t="shared" si="11"/>
        <v>50000</v>
      </c>
      <c r="N54" s="17">
        <f t="shared" si="11"/>
        <v>50000</v>
      </c>
      <c r="O54" s="18">
        <f>SUM(C54:N54)</f>
        <v>1500000</v>
      </c>
    </row>
    <row r="55" spans="2:15" ht="12.75">
      <c r="B55" s="5"/>
      <c r="C55" s="16"/>
      <c r="D55" s="16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8">
        <f t="shared" si="8"/>
        <v>0</v>
      </c>
    </row>
    <row r="56" spans="2:15" ht="12.75">
      <c r="B56" s="5" t="s">
        <v>26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8"/>
    </row>
    <row r="57" spans="2:15" ht="12.75">
      <c r="B57" s="6"/>
      <c r="C57" s="16"/>
      <c r="D57" s="16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8">
        <f t="shared" si="8"/>
        <v>0</v>
      </c>
    </row>
    <row r="58" spans="2:15" ht="13.5" thickBot="1">
      <c r="B58" s="5" t="s">
        <v>27</v>
      </c>
      <c r="C58" s="19"/>
      <c r="D58" s="19"/>
      <c r="E58" s="19"/>
      <c r="F58" s="17"/>
      <c r="G58" s="17"/>
      <c r="H58" s="17"/>
      <c r="I58" s="17"/>
      <c r="J58" s="17"/>
      <c r="K58" s="17"/>
      <c r="L58" s="17"/>
      <c r="M58" s="17"/>
      <c r="N58" s="17"/>
      <c r="O58" s="22">
        <f t="shared" si="8"/>
        <v>0</v>
      </c>
    </row>
    <row r="59" spans="2:15" ht="13.5" thickTop="1">
      <c r="B59" s="5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18">
        <f t="shared" si="8"/>
        <v>0</v>
      </c>
    </row>
    <row r="60" spans="2:15" ht="12.75">
      <c r="B60" s="5" t="s">
        <v>3</v>
      </c>
      <c r="C60" s="17">
        <f>C54+C56</f>
        <v>50000</v>
      </c>
      <c r="D60" s="17">
        <f aca="true" t="shared" si="12" ref="D60:N60">D54+D56</f>
        <v>250000</v>
      </c>
      <c r="E60" s="17">
        <f t="shared" si="12"/>
        <v>250000</v>
      </c>
      <c r="F60" s="17">
        <f t="shared" si="12"/>
        <v>250000</v>
      </c>
      <c r="G60" s="17">
        <f t="shared" si="12"/>
        <v>200000</v>
      </c>
      <c r="H60" s="17">
        <f t="shared" si="12"/>
        <v>200000</v>
      </c>
      <c r="I60" s="17">
        <f t="shared" si="12"/>
        <v>50000</v>
      </c>
      <c r="J60" s="17">
        <f t="shared" si="12"/>
        <v>50000</v>
      </c>
      <c r="K60" s="17">
        <f t="shared" si="12"/>
        <v>50000</v>
      </c>
      <c r="L60" s="17">
        <f t="shared" si="12"/>
        <v>50000</v>
      </c>
      <c r="M60" s="17">
        <f t="shared" si="12"/>
        <v>50000</v>
      </c>
      <c r="N60" s="17">
        <f t="shared" si="12"/>
        <v>50000</v>
      </c>
      <c r="O60" s="18">
        <f>SUM(C60:N60)</f>
        <v>1500000</v>
      </c>
    </row>
    <row r="61" spans="2:15" ht="12.75">
      <c r="B61" s="5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8"/>
    </row>
    <row r="62" spans="2:15" ht="12.75">
      <c r="B62" s="5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8"/>
    </row>
    <row r="63" spans="2:15" ht="12.75">
      <c r="B63" s="5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</row>
    <row r="64" spans="2:15" ht="12.75">
      <c r="B64" s="5"/>
      <c r="C64" s="11" t="s">
        <v>4</v>
      </c>
      <c r="D64" s="11" t="s">
        <v>5</v>
      </c>
      <c r="E64" s="11" t="s">
        <v>6</v>
      </c>
      <c r="F64" s="11" t="s">
        <v>7</v>
      </c>
      <c r="G64" s="11" t="s">
        <v>8</v>
      </c>
      <c r="H64" s="11" t="s">
        <v>9</v>
      </c>
      <c r="I64" s="11" t="s">
        <v>10</v>
      </c>
      <c r="J64" s="11" t="s">
        <v>11</v>
      </c>
      <c r="K64" s="11" t="s">
        <v>28</v>
      </c>
      <c r="L64" s="11" t="s">
        <v>29</v>
      </c>
      <c r="M64" s="11" t="s">
        <v>30</v>
      </c>
      <c r="N64" s="11" t="s">
        <v>31</v>
      </c>
      <c r="O64" s="11" t="s">
        <v>12</v>
      </c>
    </row>
    <row r="65" spans="2:15" ht="13.5" thickBot="1">
      <c r="B65" s="12"/>
      <c r="C65" s="13">
        <v>2011</v>
      </c>
      <c r="D65" s="13">
        <v>2011</v>
      </c>
      <c r="E65" s="13">
        <v>2011</v>
      </c>
      <c r="F65" s="13">
        <v>2011</v>
      </c>
      <c r="G65" s="13">
        <v>2011</v>
      </c>
      <c r="H65" s="13">
        <v>2011</v>
      </c>
      <c r="I65" s="13">
        <v>2011</v>
      </c>
      <c r="J65" s="13">
        <v>2011</v>
      </c>
      <c r="K65" s="13">
        <v>2011</v>
      </c>
      <c r="L65" s="13">
        <v>2011</v>
      </c>
      <c r="M65" s="13">
        <v>2011</v>
      </c>
      <c r="N65" s="13">
        <v>2011</v>
      </c>
      <c r="O65" s="13" t="s">
        <v>13</v>
      </c>
    </row>
    <row r="66" spans="2:15" ht="13.5" thickTop="1">
      <c r="B66" s="12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8">
        <f aca="true" t="shared" si="13" ref="O66:O81">SUM(C66:N66)</f>
        <v>0</v>
      </c>
    </row>
    <row r="67" spans="2:15" ht="12.75">
      <c r="B67" s="5" t="s">
        <v>15</v>
      </c>
      <c r="C67" s="16"/>
      <c r="D67" s="16"/>
      <c r="E67" s="17">
        <v>275000</v>
      </c>
      <c r="F67" s="17">
        <v>500000</v>
      </c>
      <c r="G67" s="17">
        <v>1000000</v>
      </c>
      <c r="H67" s="17">
        <v>1000000</v>
      </c>
      <c r="I67" s="17">
        <v>1150000</v>
      </c>
      <c r="J67" s="17">
        <v>1200000</v>
      </c>
      <c r="K67" s="17">
        <v>1500000</v>
      </c>
      <c r="L67" s="17">
        <v>2000000</v>
      </c>
      <c r="M67" s="17">
        <v>1000000</v>
      </c>
      <c r="N67" s="17">
        <v>500000</v>
      </c>
      <c r="O67" s="18">
        <f t="shared" si="13"/>
        <v>10125000</v>
      </c>
    </row>
    <row r="68" spans="2:15" ht="12.75">
      <c r="B68" s="5" t="s">
        <v>16</v>
      </c>
      <c r="C68" s="17"/>
      <c r="D68" s="17"/>
      <c r="E68" s="17"/>
      <c r="F68" s="17"/>
      <c r="G68" s="17">
        <v>100000</v>
      </c>
      <c r="I68" s="17">
        <v>100000</v>
      </c>
      <c r="K68" s="17">
        <v>100000</v>
      </c>
      <c r="M68" s="17">
        <v>160000</v>
      </c>
      <c r="N68" s="17"/>
      <c r="O68" s="18">
        <f t="shared" si="13"/>
        <v>460000</v>
      </c>
    </row>
    <row r="69" spans="2:15" ht="12.75">
      <c r="B69" s="5" t="s">
        <v>17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8">
        <f t="shared" si="13"/>
        <v>0</v>
      </c>
    </row>
    <row r="70" spans="2:15" ht="12.75">
      <c r="B70" s="5" t="s">
        <v>18</v>
      </c>
      <c r="C70" s="17"/>
      <c r="D70" s="17"/>
      <c r="E70" s="17">
        <v>5000</v>
      </c>
      <c r="F70" s="17">
        <v>5000</v>
      </c>
      <c r="G70" s="17">
        <v>5000</v>
      </c>
      <c r="H70" s="17">
        <v>5000</v>
      </c>
      <c r="I70" s="17">
        <v>5000</v>
      </c>
      <c r="J70" s="17">
        <v>5000</v>
      </c>
      <c r="K70" s="17">
        <v>10000</v>
      </c>
      <c r="L70" s="17">
        <v>10000</v>
      </c>
      <c r="M70" s="17"/>
      <c r="N70" s="17"/>
      <c r="O70" s="18">
        <f t="shared" si="13"/>
        <v>50000</v>
      </c>
    </row>
    <row r="71" spans="2:16" ht="12.75">
      <c r="B71" s="5" t="s">
        <v>19</v>
      </c>
      <c r="C71" s="16">
        <v>35000</v>
      </c>
      <c r="D71" s="16">
        <v>35000</v>
      </c>
      <c r="E71" s="16">
        <v>35000</v>
      </c>
      <c r="F71" s="16">
        <v>35000</v>
      </c>
      <c r="G71" s="16">
        <v>35000</v>
      </c>
      <c r="H71" s="16">
        <v>35000</v>
      </c>
      <c r="I71" s="16">
        <v>35000</v>
      </c>
      <c r="J71" s="16">
        <v>35000</v>
      </c>
      <c r="K71" s="16">
        <v>35000</v>
      </c>
      <c r="L71" s="16">
        <v>35000</v>
      </c>
      <c r="M71" s="16">
        <v>35000</v>
      </c>
      <c r="N71" s="16">
        <v>25000</v>
      </c>
      <c r="O71" s="18">
        <f t="shared" si="13"/>
        <v>410000</v>
      </c>
      <c r="P71" s="1"/>
    </row>
    <row r="72" spans="2:15" ht="12.75">
      <c r="B72" s="5" t="s">
        <v>20</v>
      </c>
      <c r="C72" s="17"/>
      <c r="D72" s="17"/>
      <c r="E72" s="17">
        <v>5000</v>
      </c>
      <c r="F72" s="17">
        <v>5000</v>
      </c>
      <c r="G72" s="17">
        <v>5000</v>
      </c>
      <c r="H72" s="17">
        <v>5000</v>
      </c>
      <c r="I72" s="17">
        <v>5000</v>
      </c>
      <c r="J72" s="17">
        <v>5000</v>
      </c>
      <c r="K72" s="17">
        <v>5000</v>
      </c>
      <c r="L72" s="17">
        <v>5000</v>
      </c>
      <c r="M72" s="17">
        <v>5000</v>
      </c>
      <c r="N72" s="17">
        <v>5000</v>
      </c>
      <c r="O72" s="18">
        <f t="shared" si="13"/>
        <v>50000</v>
      </c>
    </row>
    <row r="73" spans="2:15" ht="12.75">
      <c r="B73" s="5" t="s">
        <v>21</v>
      </c>
      <c r="C73" s="16"/>
      <c r="D73" s="16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8">
        <f t="shared" si="13"/>
        <v>0</v>
      </c>
    </row>
    <row r="74" spans="2:15" ht="12.75">
      <c r="B74" s="5" t="s">
        <v>22</v>
      </c>
      <c r="C74" s="17">
        <v>500000</v>
      </c>
      <c r="D74" s="17">
        <v>600000</v>
      </c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8">
        <f>SUM(C74:N74)</f>
        <v>1100000</v>
      </c>
    </row>
    <row r="75" spans="2:17" ht="12.75">
      <c r="B75" s="5" t="s">
        <v>23</v>
      </c>
      <c r="C75" s="16"/>
      <c r="D75" s="16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8">
        <f t="shared" si="13"/>
        <v>0</v>
      </c>
      <c r="Q75" s="4"/>
    </row>
    <row r="76" spans="2:15" ht="12.75">
      <c r="B76" s="5" t="s">
        <v>24</v>
      </c>
      <c r="C76" s="16"/>
      <c r="D76" s="16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8">
        <f t="shared" si="13"/>
        <v>0</v>
      </c>
    </row>
    <row r="77" spans="2:15" ht="12.75">
      <c r="B77" s="5" t="s">
        <v>35</v>
      </c>
      <c r="C77" s="16"/>
      <c r="D77" s="16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8">
        <f t="shared" si="13"/>
        <v>0</v>
      </c>
    </row>
    <row r="78" spans="2:15" ht="12.75">
      <c r="B78" s="5" t="s">
        <v>25</v>
      </c>
      <c r="C78" s="19"/>
      <c r="D78" s="19"/>
      <c r="E78" s="19"/>
      <c r="F78" s="19">
        <v>15000</v>
      </c>
      <c r="G78" s="19"/>
      <c r="H78" s="19"/>
      <c r="I78" s="19"/>
      <c r="J78" s="19"/>
      <c r="K78" s="19"/>
      <c r="L78" s="19"/>
      <c r="M78" s="19"/>
      <c r="N78" s="19"/>
      <c r="O78" s="20">
        <f t="shared" si="13"/>
        <v>15000</v>
      </c>
    </row>
    <row r="79" spans="2:15" ht="12.75">
      <c r="B79" s="5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18">
        <f t="shared" si="13"/>
        <v>0</v>
      </c>
    </row>
    <row r="80" spans="2:15" ht="12.75">
      <c r="B80" s="5" t="s">
        <v>2</v>
      </c>
      <c r="C80" s="17">
        <f>SUM(C67:C78)</f>
        <v>535000</v>
      </c>
      <c r="D80" s="17">
        <f aca="true" t="shared" si="14" ref="D80:N80">SUM(D67:D78)</f>
        <v>635000</v>
      </c>
      <c r="E80" s="17">
        <f t="shared" si="14"/>
        <v>320000</v>
      </c>
      <c r="F80" s="17">
        <f t="shared" si="14"/>
        <v>560000</v>
      </c>
      <c r="G80" s="17">
        <f t="shared" si="14"/>
        <v>1145000</v>
      </c>
      <c r="H80" s="17">
        <f t="shared" si="14"/>
        <v>1045000</v>
      </c>
      <c r="I80" s="17">
        <f t="shared" si="14"/>
        <v>1295000</v>
      </c>
      <c r="J80" s="17">
        <f t="shared" si="14"/>
        <v>1245000</v>
      </c>
      <c r="K80" s="17">
        <f t="shared" si="14"/>
        <v>1650000</v>
      </c>
      <c r="L80" s="17">
        <f t="shared" si="14"/>
        <v>2050000</v>
      </c>
      <c r="M80" s="17">
        <f t="shared" si="14"/>
        <v>1200000</v>
      </c>
      <c r="N80" s="17">
        <f t="shared" si="14"/>
        <v>530000</v>
      </c>
      <c r="O80" s="18">
        <f>SUM(C80:N80)</f>
        <v>12210000</v>
      </c>
    </row>
    <row r="81" spans="2:15" ht="12.75">
      <c r="B81" s="5"/>
      <c r="C81" s="16"/>
      <c r="D81" s="16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8">
        <f t="shared" si="13"/>
        <v>0</v>
      </c>
    </row>
    <row r="82" spans="2:15" ht="12.75">
      <c r="B82" s="5" t="s">
        <v>26</v>
      </c>
      <c r="C82" s="17">
        <f>-N53*11%</f>
        <v>0</v>
      </c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8">
        <f>SUM(F82:N82)</f>
        <v>0</v>
      </c>
    </row>
    <row r="83" spans="2:15" ht="12.75">
      <c r="B83" s="6"/>
      <c r="C83" s="16"/>
      <c r="D83" s="16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8">
        <f>SUM(C83:N83)</f>
        <v>0</v>
      </c>
    </row>
    <row r="84" spans="2:15" ht="13.5" thickBot="1">
      <c r="B84" s="5" t="s">
        <v>27</v>
      </c>
      <c r="C84" s="19"/>
      <c r="D84" s="19"/>
      <c r="E84" s="19"/>
      <c r="F84" s="17"/>
      <c r="G84" s="17"/>
      <c r="H84" s="17"/>
      <c r="I84" s="17"/>
      <c r="J84" s="17"/>
      <c r="K84" s="17"/>
      <c r="L84" s="17"/>
      <c r="M84" s="17"/>
      <c r="N84" s="17"/>
      <c r="O84" s="22">
        <f>SUM(C84:N84)</f>
        <v>0</v>
      </c>
    </row>
    <row r="85" spans="2:15" ht="13.5" thickTop="1">
      <c r="B85" s="5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18">
        <f>SUM(C85:N85)</f>
        <v>0</v>
      </c>
    </row>
    <row r="86" spans="2:15" ht="12.75">
      <c r="B86" s="5" t="s">
        <v>3</v>
      </c>
      <c r="C86" s="17">
        <f aca="true" t="shared" si="15" ref="C86:N86">C80+C82</f>
        <v>535000</v>
      </c>
      <c r="D86" s="17">
        <f t="shared" si="15"/>
        <v>635000</v>
      </c>
      <c r="E86" s="17">
        <f t="shared" si="15"/>
        <v>320000</v>
      </c>
      <c r="F86" s="17">
        <f t="shared" si="15"/>
        <v>560000</v>
      </c>
      <c r="G86" s="17">
        <f t="shared" si="15"/>
        <v>1145000</v>
      </c>
      <c r="H86" s="17">
        <f t="shared" si="15"/>
        <v>1045000</v>
      </c>
      <c r="I86" s="17">
        <f t="shared" si="15"/>
        <v>1295000</v>
      </c>
      <c r="J86" s="17">
        <f t="shared" si="15"/>
        <v>1245000</v>
      </c>
      <c r="K86" s="17">
        <f t="shared" si="15"/>
        <v>1650000</v>
      </c>
      <c r="L86" s="17">
        <f t="shared" si="15"/>
        <v>2050000</v>
      </c>
      <c r="M86" s="17">
        <f t="shared" si="15"/>
        <v>1200000</v>
      </c>
      <c r="N86" s="17">
        <f t="shared" si="15"/>
        <v>530000</v>
      </c>
      <c r="O86" s="18">
        <f>SUM(C86:N86)</f>
        <v>12210000</v>
      </c>
    </row>
    <row r="87" spans="2:15" ht="12.7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2:15" ht="12.75">
      <c r="B88" s="25" t="s">
        <v>14</v>
      </c>
      <c r="C88" s="6" t="s">
        <v>39</v>
      </c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</row>
    <row r="94" spans="14:15" ht="12.75">
      <c r="N94" s="3"/>
      <c r="O94" s="1">
        <f>O86+O60+O35</f>
        <v>14350000</v>
      </c>
    </row>
    <row r="95" ht="12.75">
      <c r="N95" s="2"/>
    </row>
  </sheetData>
  <printOptions/>
  <pageMargins left="0.5" right="0.5" top="0.833333333333333" bottom="0.833333333333333" header="0.333333333333333" footer="0.333333333333333"/>
  <pageSetup fitToHeight="1" fitToWidth="1" horizontalDpi="600" verticalDpi="6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Overland Park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Cash Flow</dc:title>
  <dc:subject/>
  <dc:creator>Larry Blankenship</dc:creator>
  <cp:keywords/>
  <dc:description/>
  <cp:lastModifiedBy>Joe Archer</cp:lastModifiedBy>
  <cp:lastPrinted>2008-08-08T15:35:11Z</cp:lastPrinted>
  <dcterms:created xsi:type="dcterms:W3CDTF">1997-09-18T21:35:46Z</dcterms:created>
  <dcterms:modified xsi:type="dcterms:W3CDTF">2009-10-14T21:10:25Z</dcterms:modified>
  <cp:category/>
  <cp:version/>
  <cp:contentType/>
  <cp:contentStatus/>
</cp:coreProperties>
</file>