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after bi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<sst xmlns="http://schemas.openxmlformats.org/spreadsheetml/2006/main" count="44" uniqueCount="42">
  <si>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Engineering</t>
  </si>
  <si>
    <t>Legal Publications, Blueprinting, Miscellaneous</t>
  </si>
  <si>
    <t>R/W &amp; Easement Acquisition</t>
  </si>
  <si>
    <t>Utility Relocations</t>
  </si>
  <si>
    <t>Project Totals</t>
  </si>
  <si>
    <t>Total Project Cost</t>
  </si>
  <si>
    <t>Budget:</t>
  </si>
  <si>
    <t>Material Testing</t>
  </si>
  <si>
    <t>Construction Cost *</t>
  </si>
  <si>
    <t>Interim Irrigation Modifications</t>
  </si>
  <si>
    <t>Negotiation</t>
  </si>
  <si>
    <t>Project Administration</t>
  </si>
  <si>
    <t>PAYG</t>
  </si>
  <si>
    <t>Water District No. 1</t>
  </si>
  <si>
    <t>1/8STX</t>
  </si>
  <si>
    <t>UESC</t>
  </si>
  <si>
    <t>CTY</t>
  </si>
  <si>
    <t>Ownership Certificates/Title Report</t>
  </si>
  <si>
    <t>Estimated Condemnation</t>
  </si>
  <si>
    <t>Legal Fees</t>
  </si>
  <si>
    <t>Kansas City Power &amp; Light Company</t>
  </si>
  <si>
    <t>LED Kits</t>
  </si>
  <si>
    <t>Traffic Signal Poles</t>
  </si>
  <si>
    <t>Estimated Riley Traffic Signal Cabinet and Controller</t>
  </si>
  <si>
    <t>CARS Eligible</t>
  </si>
  <si>
    <t>Estimated Early Incentive Bonus</t>
  </si>
  <si>
    <t>Total Budget</t>
  </si>
  <si>
    <t>City Cost Share</t>
  </si>
  <si>
    <t>Final Design (TH-0019 funding)</t>
  </si>
  <si>
    <t>Consultant EDC (TH-0019 funding)</t>
  </si>
  <si>
    <t>CARS Share (50% of CARS Eligible Items)**</t>
  </si>
  <si>
    <t>** CARS cap is $2,035,000</t>
  </si>
  <si>
    <t>* Based on contractor bid plus any other contract costs</t>
  </si>
  <si>
    <t>Estimated Change Orders (3% Of Contractor Bid)</t>
  </si>
  <si>
    <t>Contractor Bid</t>
  </si>
  <si>
    <t>City Inspection (if Federal/CARS/SMAC/Other Cities Eligible)</t>
  </si>
  <si>
    <t>City Cost Share with City Inspection and Project Administration Removed</t>
  </si>
  <si>
    <t>Under Budget (City Funding minus City Cost Share with Insp and Admin Removed)</t>
  </si>
  <si>
    <t>City Funding</t>
  </si>
  <si>
    <t>Construction - TH-0019A (2003-2007 Proposed CIP Dated December 3, 2001)</t>
  </si>
  <si>
    <t>Design - TH-0019 (2001-2005 Adopted CIP Dated August 14, 2000)</t>
  </si>
  <si>
    <t>Other Funding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</si>
</sst>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"/>
    <numFmt numFmtId="170" formatCode="&quot;$&quot;#,##0.0_);\(&quot;$&quot;#,##0.0\)"/>
    <numFmt numFmtId="171" formatCode="&quot;$&quot;#,##0.000"/>
  </numFmts>
  <fonts count="6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C26" sqref="C26"/>
    </sheetView>
  </sheetViews>
  <sheetFormatPr defaultColWidth="9.33203125" defaultRowHeight="12.75"/>
  <cols>
    <col min="1" max="1" width="2.16015625" style="0" bestFit="1" customWidth="1"/>
    <col min="2" max="2" width="75.5" style="0" customWidth="1"/>
    <col min="3" max="3" width="14.16015625" style="4" customWidth="1"/>
    <col min="4" max="4" width="14.66015625" style="4" bestFit="1" customWidth="1"/>
    <col min="5" max="5" width="13.33203125" style="4" customWidth="1"/>
    <col min="6" max="6" width="15.33203125" style="0" customWidth="1"/>
    <col min="7" max="7" width="10.16015625" style="0" bestFit="1" customWidth="1"/>
    <col min="8" max="8" width="11.66015625" style="0" customWidth="1"/>
  </cols>
  <sheetData>
    <row r="1" spans="3:8" ht="42.75" customHeight="1" thickBot="1">
      <c r="C1" s="14" t="s">
        <v>4</v>
      </c>
      <c r="D1" s="14" t="s">
        <v>24</v>
      </c>
      <c r="E1" s="6"/>
      <c r="F1" s="7"/>
      <c r="G1" s="7"/>
      <c r="H1" s="7"/>
    </row>
    <row r="2" spans="4:8" ht="13.5" thickTop="1">
      <c r="D2" s="8"/>
      <c r="E2" s="8"/>
      <c r="F2" s="7"/>
      <c r="G2" s="7"/>
      <c r="H2" s="7"/>
    </row>
    <row r="3" spans="1:8" ht="12.75">
      <c r="A3">
        <v>1</v>
      </c>
      <c r="B3" t="s">
        <v>8</v>
      </c>
      <c r="C3" s="3">
        <f>SUM(C4:C9)</f>
        <v>3428323.42</v>
      </c>
      <c r="D3" s="3">
        <f>SUM(D4:D9)</f>
        <v>3428323.42</v>
      </c>
      <c r="E3" s="9"/>
      <c r="F3" s="7"/>
      <c r="G3" s="9"/>
      <c r="H3" s="9"/>
    </row>
    <row r="4" spans="2:8" ht="12.75" hidden="1">
      <c r="B4" t="s">
        <v>34</v>
      </c>
      <c r="C4" s="3">
        <v>3234700.5</v>
      </c>
      <c r="D4" s="3">
        <v>3234700.5</v>
      </c>
      <c r="E4" s="9"/>
      <c r="F4" s="7"/>
      <c r="G4" s="9"/>
      <c r="H4" s="9"/>
    </row>
    <row r="5" spans="2:8" ht="12.75" hidden="1">
      <c r="B5" t="s">
        <v>9</v>
      </c>
      <c r="C5" s="3">
        <v>4202.92</v>
      </c>
      <c r="D5" s="3">
        <v>4202.92</v>
      </c>
      <c r="E5" s="9"/>
      <c r="F5" s="7"/>
      <c r="G5" s="9"/>
      <c r="H5" s="9"/>
    </row>
    <row r="6" spans="2:8" ht="12.75" hidden="1">
      <c r="B6" t="s">
        <v>21</v>
      </c>
      <c r="C6" s="3">
        <v>30503</v>
      </c>
      <c r="D6" s="3">
        <v>30503</v>
      </c>
      <c r="E6" s="9"/>
      <c r="F6" s="7"/>
      <c r="G6" s="9"/>
      <c r="H6" s="9"/>
    </row>
    <row r="7" spans="2:8" ht="12.75" hidden="1">
      <c r="B7" t="s">
        <v>22</v>
      </c>
      <c r="C7" s="3">
        <v>51917</v>
      </c>
      <c r="D7" s="3">
        <v>51917</v>
      </c>
      <c r="E7" s="9"/>
      <c r="F7" s="7"/>
      <c r="G7" s="9"/>
      <c r="H7" s="9"/>
    </row>
    <row r="8" spans="2:8" ht="12.75" hidden="1">
      <c r="B8" s="16" t="s">
        <v>23</v>
      </c>
      <c r="C8" s="3">
        <v>7000</v>
      </c>
      <c r="D8" s="3">
        <v>7000</v>
      </c>
      <c r="E8" s="9"/>
      <c r="F8" s="7"/>
      <c r="G8" s="9"/>
      <c r="H8" s="9"/>
    </row>
    <row r="9" spans="2:8" ht="12.75" hidden="1">
      <c r="B9" s="16" t="s">
        <v>25</v>
      </c>
      <c r="C9" s="3">
        <v>100000</v>
      </c>
      <c r="D9" s="3">
        <v>100000</v>
      </c>
      <c r="E9" s="9"/>
      <c r="F9" s="7"/>
      <c r="G9" s="9"/>
      <c r="H9" s="9"/>
    </row>
    <row r="10" spans="3:8" ht="12.75">
      <c r="C10" s="3"/>
      <c r="D10" s="8"/>
      <c r="E10" s="8"/>
      <c r="F10" s="7"/>
      <c r="G10" s="8"/>
      <c r="H10" s="8"/>
    </row>
    <row r="11" spans="1:8" ht="12.75">
      <c r="A11">
        <v>2</v>
      </c>
      <c r="B11" t="s">
        <v>33</v>
      </c>
      <c r="C11" s="3">
        <f>C4*3%</f>
        <v>97041.015</v>
      </c>
      <c r="D11" s="3">
        <f>D4*3%</f>
        <v>97041.015</v>
      </c>
      <c r="E11" s="8"/>
      <c r="F11" s="7"/>
      <c r="G11" s="8"/>
      <c r="H11" s="8"/>
    </row>
    <row r="12" spans="3:8" ht="12.75">
      <c r="C12" s="3"/>
      <c r="D12" s="8"/>
      <c r="E12" s="8"/>
      <c r="F12" s="7"/>
      <c r="G12" s="7"/>
      <c r="H12" s="7"/>
    </row>
    <row r="13" spans="1:8" ht="12.75">
      <c r="A13">
        <v>3</v>
      </c>
      <c r="B13" t="s">
        <v>0</v>
      </c>
      <c r="C13" s="3"/>
      <c r="D13" s="8"/>
      <c r="E13" s="8"/>
      <c r="F13" s="7"/>
      <c r="G13" s="7"/>
      <c r="H13" s="7"/>
    </row>
    <row r="14" spans="2:8" ht="12.75">
      <c r="B14" s="19" t="s">
        <v>28</v>
      </c>
      <c r="C14" s="20">
        <v>347640</v>
      </c>
      <c r="D14" s="22"/>
      <c r="E14" s="8"/>
      <c r="F14" s="7"/>
      <c r="G14" s="7"/>
      <c r="H14" s="7"/>
    </row>
    <row r="15" spans="2:8" ht="12.75">
      <c r="B15" s="19" t="s">
        <v>29</v>
      </c>
      <c r="C15" s="20">
        <v>21560</v>
      </c>
      <c r="D15" s="20">
        <v>21560</v>
      </c>
      <c r="E15" s="8"/>
      <c r="F15" s="7"/>
      <c r="G15" s="7"/>
      <c r="H15" s="8"/>
    </row>
    <row r="16" spans="2:8" ht="12.75">
      <c r="B16" t="s">
        <v>35</v>
      </c>
      <c r="C16" s="3">
        <v>130000</v>
      </c>
      <c r="D16" s="3">
        <v>130000</v>
      </c>
      <c r="E16" s="8"/>
      <c r="F16" s="7"/>
      <c r="G16" s="7"/>
      <c r="H16" s="8"/>
    </row>
    <row r="17" spans="2:8" ht="12.75">
      <c r="B17" s="1"/>
      <c r="C17" s="3"/>
      <c r="D17" s="8"/>
      <c r="E17" s="8"/>
      <c r="F17" s="7"/>
      <c r="G17" s="7"/>
      <c r="H17" s="7"/>
    </row>
    <row r="18" spans="1:8" ht="12.75">
      <c r="A18">
        <v>4</v>
      </c>
      <c r="B18" t="s">
        <v>7</v>
      </c>
      <c r="C18" s="15">
        <v>7157</v>
      </c>
      <c r="D18" s="15">
        <v>7157</v>
      </c>
      <c r="E18" s="8"/>
      <c r="F18" s="7"/>
      <c r="G18" s="8"/>
      <c r="H18" s="8"/>
    </row>
    <row r="19" spans="3:8" ht="12.75">
      <c r="C19" s="3"/>
      <c r="D19" s="8"/>
      <c r="E19" s="8"/>
      <c r="F19" s="7"/>
      <c r="G19" s="8"/>
      <c r="H19" s="8"/>
    </row>
    <row r="20" spans="1:8" ht="12.75">
      <c r="A20">
        <v>5</v>
      </c>
      <c r="B20" t="s">
        <v>11</v>
      </c>
      <c r="C20" s="3">
        <v>50000</v>
      </c>
      <c r="D20" s="8"/>
      <c r="E20" s="8"/>
      <c r="F20" s="7"/>
      <c r="G20" s="8"/>
      <c r="H20" s="8"/>
    </row>
    <row r="21" spans="3:8" ht="12.75">
      <c r="C21" s="3"/>
      <c r="D21" s="8"/>
      <c r="E21" s="8"/>
      <c r="F21" s="7"/>
      <c r="G21" s="7"/>
      <c r="H21" s="7"/>
    </row>
    <row r="22" spans="1:8" ht="12.75">
      <c r="A22" s="2">
        <v>6</v>
      </c>
      <c r="B22" s="2" t="s">
        <v>1</v>
      </c>
      <c r="C22" s="11">
        <v>25000</v>
      </c>
      <c r="D22" s="10"/>
      <c r="E22" s="10"/>
      <c r="F22" s="7"/>
      <c r="G22" s="7"/>
      <c r="H22" s="7"/>
    </row>
    <row r="23" spans="3:8" ht="12.75">
      <c r="C23" s="3"/>
      <c r="D23" s="8"/>
      <c r="E23" s="8"/>
      <c r="F23" s="7"/>
      <c r="G23" s="7"/>
      <c r="H23" s="7"/>
    </row>
    <row r="24" spans="1:8" ht="12.75">
      <c r="A24">
        <v>7</v>
      </c>
      <c r="B24" t="s">
        <v>17</v>
      </c>
      <c r="C24" s="3">
        <v>6775</v>
      </c>
      <c r="D24" s="8"/>
      <c r="E24" s="8"/>
      <c r="F24" s="7"/>
      <c r="G24" s="7"/>
      <c r="H24" s="7"/>
    </row>
    <row r="25" spans="3:8" ht="12.75">
      <c r="C25" s="3"/>
      <c r="D25" s="8"/>
      <c r="E25" s="8"/>
      <c r="F25" s="7"/>
      <c r="G25" s="7"/>
      <c r="H25" s="7"/>
    </row>
    <row r="26" spans="1:8" ht="12.75">
      <c r="A26">
        <v>8</v>
      </c>
      <c r="B26" t="s">
        <v>2</v>
      </c>
      <c r="C26" s="3">
        <f>SUM(C27:C29)</f>
        <v>63740</v>
      </c>
      <c r="D26" s="8"/>
      <c r="E26" s="8"/>
      <c r="F26" s="7"/>
      <c r="G26" s="7"/>
      <c r="H26" s="7"/>
    </row>
    <row r="27" spans="2:8" ht="12.75" hidden="1">
      <c r="B27" t="s">
        <v>10</v>
      </c>
      <c r="C27" s="3">
        <v>31240</v>
      </c>
      <c r="D27" s="8"/>
      <c r="E27" s="8"/>
      <c r="F27" s="7"/>
      <c r="G27" s="7"/>
      <c r="H27" s="7"/>
    </row>
    <row r="28" spans="2:8" ht="12.75" hidden="1">
      <c r="B28" t="s">
        <v>18</v>
      </c>
      <c r="C28" s="3">
        <v>30000</v>
      </c>
      <c r="D28" s="8"/>
      <c r="E28" s="8"/>
      <c r="F28" s="7"/>
      <c r="G28" s="7"/>
      <c r="H28" s="7"/>
    </row>
    <row r="29" spans="2:8" ht="12.75" hidden="1">
      <c r="B29" t="s">
        <v>19</v>
      </c>
      <c r="C29" s="3">
        <v>2500</v>
      </c>
      <c r="D29" s="8"/>
      <c r="E29" s="8"/>
      <c r="F29" s="7"/>
      <c r="G29" s="7"/>
      <c r="H29" s="7"/>
    </row>
    <row r="30" spans="2:8" ht="12.75">
      <c r="B30" s="1"/>
      <c r="C30" s="3"/>
      <c r="D30" s="8"/>
      <c r="E30" s="8"/>
      <c r="F30" s="7"/>
      <c r="G30" s="7"/>
      <c r="H30" s="7"/>
    </row>
    <row r="31" spans="1:8" ht="12.75">
      <c r="A31">
        <v>9</v>
      </c>
      <c r="B31" t="s">
        <v>3</v>
      </c>
      <c r="C31" s="9">
        <f>SUM(C32:C33)</f>
        <v>84290.67</v>
      </c>
      <c r="D31" s="8"/>
      <c r="E31" s="8"/>
      <c r="F31" s="7"/>
      <c r="G31" s="7"/>
      <c r="H31" s="7"/>
    </row>
    <row r="32" spans="2:8" ht="12.75" hidden="1">
      <c r="B32" t="s">
        <v>20</v>
      </c>
      <c r="C32" s="9">
        <v>59890.67</v>
      </c>
      <c r="D32" s="8"/>
      <c r="E32" s="8"/>
      <c r="F32" s="7"/>
      <c r="G32" s="7"/>
      <c r="H32" s="7"/>
    </row>
    <row r="33" spans="2:8" ht="12.75" hidden="1">
      <c r="B33" t="s">
        <v>13</v>
      </c>
      <c r="C33" s="5">
        <v>24400</v>
      </c>
      <c r="D33" s="17"/>
      <c r="E33" s="8"/>
      <c r="F33" s="7"/>
      <c r="G33" s="7"/>
      <c r="H33" s="7"/>
    </row>
    <row r="34" spans="3:8" ht="12.75">
      <c r="C34" s="3"/>
      <c r="D34" s="8"/>
      <c r="E34" s="8"/>
      <c r="F34" s="7"/>
      <c r="G34" s="7"/>
      <c r="H34" s="7"/>
    </row>
    <row r="35" spans="2:8" ht="12.75">
      <c r="B35" s="18" t="s">
        <v>5</v>
      </c>
      <c r="C35" s="13">
        <f>SUM(C3+C11+C14+C15+C16+C18+C20+C22+C24+C26+C31)</f>
        <v>4261527.105</v>
      </c>
      <c r="D35" s="9"/>
      <c r="E35" s="9"/>
      <c r="F35" s="7"/>
      <c r="G35" s="9"/>
      <c r="H35" s="9"/>
    </row>
    <row r="36" spans="3:8" ht="12.75">
      <c r="C36" s="3"/>
      <c r="D36" s="9"/>
      <c r="E36" s="9"/>
      <c r="F36" s="7"/>
      <c r="G36" s="9"/>
      <c r="H36" s="9"/>
    </row>
    <row r="37" spans="2:8" ht="12.75">
      <c r="B37" t="s">
        <v>30</v>
      </c>
      <c r="C37" s="5">
        <f>(D3+D11+D15+D16+D18)*50%</f>
        <v>1842040.7175</v>
      </c>
      <c r="D37" s="8"/>
      <c r="E37" s="8"/>
      <c r="F37" s="7"/>
      <c r="G37" s="9"/>
      <c r="H37" s="9"/>
    </row>
    <row r="38" spans="3:8" ht="12.75">
      <c r="C38" s="9"/>
      <c r="D38" s="8"/>
      <c r="E38" s="8"/>
      <c r="F38" s="7"/>
      <c r="G38" s="9"/>
      <c r="H38" s="9"/>
    </row>
    <row r="39" spans="2:8" ht="12.75">
      <c r="B39" t="s">
        <v>27</v>
      </c>
      <c r="C39" s="9">
        <f>C35-C37</f>
        <v>2419486.3875</v>
      </c>
      <c r="D39" s="8"/>
      <c r="E39" s="8"/>
      <c r="F39" s="7"/>
      <c r="G39" s="9"/>
      <c r="H39" s="9"/>
    </row>
    <row r="40" spans="3:8" ht="12.75">
      <c r="C40" s="9"/>
      <c r="D40" s="8"/>
      <c r="E40" s="8"/>
      <c r="F40" s="7"/>
      <c r="G40" s="9"/>
      <c r="H40" s="9"/>
    </row>
    <row r="41" spans="2:8" ht="12.75">
      <c r="B41" s="23" t="s">
        <v>36</v>
      </c>
      <c r="C41" s="24">
        <f>C39-C16-C20</f>
        <v>2239486.3875</v>
      </c>
      <c r="D41" s="8"/>
      <c r="E41" s="8"/>
      <c r="F41" s="7"/>
      <c r="G41" s="9"/>
      <c r="H41" s="9"/>
    </row>
    <row r="42" spans="4:8" ht="12.75">
      <c r="D42" s="8"/>
      <c r="E42" s="8"/>
      <c r="F42" s="7"/>
      <c r="G42" s="7"/>
      <c r="H42" s="7"/>
    </row>
    <row r="43" ht="12.75">
      <c r="B43" t="s">
        <v>6</v>
      </c>
    </row>
    <row r="44" spans="2:4" ht="12.75">
      <c r="B44" s="19" t="s">
        <v>40</v>
      </c>
      <c r="C44" s="20">
        <v>370591</v>
      </c>
      <c r="D44" s="21" t="s">
        <v>12</v>
      </c>
    </row>
    <row r="45" spans="2:4" ht="12.75">
      <c r="B45" t="s">
        <v>39</v>
      </c>
      <c r="C45" s="3">
        <v>3020335</v>
      </c>
      <c r="D45" s="4" t="s">
        <v>14</v>
      </c>
    </row>
    <row r="46" spans="2:4" ht="12.75">
      <c r="B46" t="s">
        <v>39</v>
      </c>
      <c r="C46" s="13">
        <v>56745</v>
      </c>
      <c r="D46" s="4" t="s">
        <v>15</v>
      </c>
    </row>
    <row r="47" spans="2:4" ht="12.75">
      <c r="B47" s="25" t="s">
        <v>38</v>
      </c>
      <c r="C47" s="24">
        <f>SUM(C44:C46)</f>
        <v>3447671</v>
      </c>
      <c r="D47" s="8"/>
    </row>
    <row r="48" spans="3:4" ht="12.75">
      <c r="C48" s="12"/>
      <c r="D48" s="8"/>
    </row>
    <row r="49" spans="2:4" ht="12.75">
      <c r="B49" t="s">
        <v>39</v>
      </c>
      <c r="C49" s="13">
        <v>2035000</v>
      </c>
      <c r="D49" s="8" t="s">
        <v>16</v>
      </c>
    </row>
    <row r="50" spans="2:4" ht="12.75">
      <c r="B50" s="18" t="s">
        <v>41</v>
      </c>
      <c r="C50" s="12">
        <f>SUM(C49)</f>
        <v>2035000</v>
      </c>
      <c r="D50" s="8"/>
    </row>
    <row r="51" ht="12.75">
      <c r="C51" s="12"/>
    </row>
    <row r="52" spans="2:3" ht="12.75">
      <c r="B52" s="18" t="s">
        <v>26</v>
      </c>
      <c r="C52" s="13">
        <f>C47+C50</f>
        <v>5482671</v>
      </c>
    </row>
    <row r="54" spans="2:3" ht="12.75">
      <c r="B54" s="23" t="s">
        <v>37</v>
      </c>
      <c r="C54" s="26">
        <f>C47-C41</f>
        <v>1208184.6124999998</v>
      </c>
    </row>
    <row r="56" spans="2:3" ht="12.75">
      <c r="B56" t="s">
        <v>32</v>
      </c>
      <c r="C56" s="3"/>
    </row>
    <row r="57" ht="12.75">
      <c r="B57" t="s">
        <v>31</v>
      </c>
    </row>
  </sheetData>
  <printOptions/>
  <pageMargins left="0.5" right="0.5" top="0.75" bottom="0.25" header="0.5" footer="0.5"/>
  <pageSetup horizontalDpi="600" verticalDpi="600" orientation="portrait" r:id="rId1"/>
  <headerFooter alignWithMargins="0">
    <oddHeader>&amp;C&amp;"Times New Roman,Bold"119th Street Widening
(Rosana Square Entrance to Nall Avenue)
Project Cost Estimate
&amp;R03/29/2002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Cost Estimate</dc:title>
  <dc:subject>119th Street Widening</dc:subject>
  <dc:creator>Daniel G. Miller</dc:creator>
  <cp:keywords/>
  <dc:description/>
  <cp:lastModifiedBy>Joe Archer</cp:lastModifiedBy>
  <cp:lastPrinted>2002-04-01T17:34:52Z</cp:lastPrinted>
  <dcterms:created xsi:type="dcterms:W3CDTF">1998-09-28T16:13:29Z</dcterms:created>
  <dcterms:modified xsi:type="dcterms:W3CDTF">2002-04-01T17:35:21Z</dcterms:modified>
  <cp:category/>
  <cp:version/>
  <cp:contentType/>
  <cp:contentStatus/>
</cp:coreProperties>
</file>