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ersonal\I\iidelson\PPM update\"/>
    </mc:Choice>
  </mc:AlternateContent>
  <bookViews>
    <workbookView xWindow="0" yWindow="0" windowWidth="19200" windowHeight="11460"/>
  </bookViews>
  <sheets>
    <sheet name="Maintenance Project" sheetId="2" r:id="rId1"/>
    <sheet name="Revised Form" sheetId="3" state="hidden" r:id="rId2"/>
  </sheets>
  <externalReferences>
    <externalReference r:id="rId3"/>
    <externalReference r:id="rId4"/>
  </externalReferences>
  <definedNames>
    <definedName name="_Order1" hidden="1">255</definedName>
    <definedName name="_Order2" hidden="1">255</definedName>
    <definedName name="_xlnm.Database" localSheetId="1">'[1]Numbers for Database'!$A$4:$B$19</definedName>
    <definedName name="_xlnm.Database">'[2]Numbers for Database'!$A$4:$B$19</definedName>
    <definedName name="Database2" localSheetId="1">'[1]Numbers for Database'!$A$22:$B$42</definedName>
    <definedName name="Database2">'[2]Numbers for Database'!$A$22:$B$42</definedName>
    <definedName name="_xlnm.Print_Area" localSheetId="0">'Maintenance Project'!$A$1:$N$50</definedName>
    <definedName name="_xlnm.Print_Area" localSheetId="1">'Revised Form'!$A$1:$I$54</definedName>
    <definedName name="ProjectIdentifier" localSheetId="1">'[1]Numbers for Database'!$A$57:$B$70</definedName>
    <definedName name="ProjectIdentifier">'[2]Numbers for Database'!$A$57:$B$70</definedName>
    <definedName name="Source" localSheetId="1">'[1]Numbers for Database'!$A$22:$A$42</definedName>
    <definedName name="Source">'[2]Numbers for Database'!$A$22:$A$42</definedName>
  </definedNames>
  <calcPr calcId="162913" calcOnSave="0" concurrentCalc="0"/>
</workbook>
</file>

<file path=xl/calcChain.xml><?xml version="1.0" encoding="utf-8"?>
<calcChain xmlns="http://schemas.openxmlformats.org/spreadsheetml/2006/main">
  <c r="K40" i="2" l="1"/>
  <c r="J40" i="2"/>
  <c r="I40" i="2"/>
  <c r="L37" i="2"/>
  <c r="K37" i="2"/>
  <c r="J37" i="2"/>
  <c r="I37" i="2"/>
  <c r="M34" i="2"/>
  <c r="L34" i="2"/>
  <c r="K34" i="2"/>
  <c r="J34" i="2"/>
  <c r="I34" i="2"/>
  <c r="F43" i="2"/>
  <c r="F44" i="2"/>
  <c r="D51" i="3"/>
  <c r="I46" i="3"/>
  <c r="I43" i="3"/>
  <c r="I42" i="3"/>
  <c r="I41" i="3"/>
  <c r="I39" i="3"/>
  <c r="I38" i="3"/>
  <c r="I37" i="3"/>
  <c r="I36" i="3"/>
  <c r="I35" i="3"/>
  <c r="D35" i="3"/>
  <c r="I34" i="3"/>
  <c r="I33" i="3"/>
  <c r="I32" i="3"/>
  <c r="H23" i="3"/>
  <c r="H24" i="3"/>
  <c r="I24" i="3"/>
  <c r="M49" i="2"/>
  <c r="D47" i="2"/>
  <c r="M28" i="2"/>
  <c r="L28" i="2"/>
  <c r="K28" i="2"/>
  <c r="J28" i="2"/>
  <c r="I28" i="2"/>
  <c r="H28" i="2"/>
  <c r="G28" i="2"/>
  <c r="F28" i="2"/>
  <c r="E28" i="2"/>
  <c r="D28" i="2"/>
  <c r="C28" i="2"/>
  <c r="B28" i="2"/>
  <c r="M29" i="2"/>
  <c r="F33" i="2"/>
  <c r="F34" i="2"/>
  <c r="S76" i="2"/>
  <c r="B47" i="2"/>
  <c r="H25" i="3"/>
  <c r="F45" i="2"/>
  <c r="F46" i="2"/>
  <c r="G44" i="2"/>
  <c r="G33" i="2"/>
  <c r="G43" i="2"/>
  <c r="I23" i="3"/>
  <c r="H26" i="3"/>
  <c r="I26" i="3"/>
  <c r="I25" i="3"/>
  <c r="F47" i="2"/>
  <c r="G46" i="2"/>
  <c r="F35" i="2"/>
  <c r="G34" i="2"/>
  <c r="G45" i="2"/>
  <c r="H27" i="3"/>
  <c r="I27" i="3"/>
  <c r="H28" i="3"/>
  <c r="I28" i="3"/>
  <c r="I29" i="3"/>
  <c r="G35" i="2"/>
  <c r="F36" i="2"/>
  <c r="G47" i="2"/>
  <c r="F48" i="2"/>
  <c r="G48" i="2"/>
  <c r="G49" i="2"/>
  <c r="F37" i="2"/>
  <c r="G36" i="2"/>
  <c r="F38" i="2"/>
  <c r="G38" i="2"/>
  <c r="G37" i="2"/>
  <c r="G39" i="2"/>
  <c r="I44" i="3"/>
  <c r="L40" i="2"/>
</calcChain>
</file>

<file path=xl/sharedStrings.xml><?xml version="1.0" encoding="utf-8"?>
<sst xmlns="http://schemas.openxmlformats.org/spreadsheetml/2006/main" count="183" uniqueCount="84">
  <si>
    <t xml:space="preserve">Project Number: </t>
  </si>
  <si>
    <t>Project Name:</t>
  </si>
  <si>
    <t>Project Type</t>
  </si>
  <si>
    <t>Project Type:</t>
  </si>
  <si>
    <t>Project Form</t>
  </si>
  <si>
    <t>Project Status</t>
  </si>
  <si>
    <t>Project Schedule/Amount:</t>
  </si>
  <si>
    <t>Project Summary</t>
  </si>
  <si>
    <t>Estimated Project Costs</t>
  </si>
  <si>
    <t>$ Amount</t>
  </si>
  <si>
    <t>Year</t>
  </si>
  <si>
    <t>Amount</t>
  </si>
  <si>
    <t>Funding Sources</t>
  </si>
  <si>
    <t>Land Acquisition</t>
  </si>
  <si>
    <t>City at Large</t>
  </si>
  <si>
    <t>PAYG = Pay-As-You-Go Funds</t>
  </si>
  <si>
    <t>PAYG</t>
  </si>
  <si>
    <t>Design</t>
  </si>
  <si>
    <t>GO = General Obligation Bonds</t>
  </si>
  <si>
    <t>GO</t>
  </si>
  <si>
    <t>ROW and Easement Acquisition</t>
  </si>
  <si>
    <t>ERF = Equipment Reserve Fund</t>
  </si>
  <si>
    <t>ERF</t>
  </si>
  <si>
    <t>Utility Relocations</t>
  </si>
  <si>
    <t>Construction Costs</t>
  </si>
  <si>
    <t>Change Orders</t>
  </si>
  <si>
    <t>Dedicated</t>
  </si>
  <si>
    <t>1/8STX = 1/8-cent Sales Tax</t>
  </si>
  <si>
    <t>1/8STX</t>
  </si>
  <si>
    <t>Inspections</t>
  </si>
  <si>
    <t>TOTAL</t>
  </si>
  <si>
    <t>SPR = Special Parks &amp; Rec. Fund</t>
  </si>
  <si>
    <t>SPR</t>
  </si>
  <si>
    <t>Materials Testing</t>
  </si>
  <si>
    <t>SWU = Stormwater Utility Funds</t>
  </si>
  <si>
    <t>SWU</t>
  </si>
  <si>
    <t>Consultant EDC</t>
  </si>
  <si>
    <t>Funding</t>
  </si>
  <si>
    <t>Administrative Costs</t>
  </si>
  <si>
    <t>Financing (2% of debt amount)</t>
  </si>
  <si>
    <t>OFIN = Other Financing Sources</t>
  </si>
  <si>
    <t>OFIN</t>
  </si>
  <si>
    <t>Other</t>
  </si>
  <si>
    <t>InterGov Funding</t>
  </si>
  <si>
    <t>KDOT = KS Dept. of Transportation</t>
  </si>
  <si>
    <t>KDOT</t>
  </si>
  <si>
    <t>JOCO = Johnson County Funds</t>
  </si>
  <si>
    <t>JOCO</t>
  </si>
  <si>
    <t>Annual Cost</t>
  </si>
  <si>
    <t>Submitted By:</t>
  </si>
  <si>
    <t>Additional Annual Operating Cost</t>
  </si>
  <si>
    <t>Date:</t>
  </si>
  <si>
    <t>New Project - Continuation of Annual Program</t>
  </si>
  <si>
    <t>Project Revision  - Revised Costs</t>
  </si>
  <si>
    <t>Project Revision - Revised Scope</t>
  </si>
  <si>
    <t>Project Revision - Revised Year/Timing</t>
  </si>
  <si>
    <t>Project Description</t>
  </si>
  <si>
    <t>Description of/Justification for Project Revision</t>
  </si>
  <si>
    <t>Active Project Years</t>
  </si>
  <si>
    <t>Project Summary - Funding</t>
  </si>
  <si>
    <t>TOTAL 
PROJECT COSTS</t>
  </si>
  <si>
    <t>Admini-strative Costs</t>
  </si>
  <si>
    <t>Other (Includes Equipment/ Technology)</t>
  </si>
  <si>
    <t xml:space="preserve">Submitted By: </t>
  </si>
  <si>
    <t xml:space="preserve">Date: </t>
  </si>
  <si>
    <t>MR - Maintenance, Roads &amp; Streets</t>
  </si>
  <si>
    <t>MT - Maintenance, Traffic Systems</t>
  </si>
  <si>
    <t>MS - Maintenance, Storm Drainage</t>
  </si>
  <si>
    <t>MB - Maintenance, Buildings</t>
  </si>
  <si>
    <t xml:space="preserve">MP - Maintenance, Parks </t>
  </si>
  <si>
    <t>New Project  - Not in Current Maintenance Program</t>
  </si>
  <si>
    <t>SSH = Special Street &amp; Highway</t>
  </si>
  <si>
    <t>SSH</t>
  </si>
  <si>
    <t>GCR = Golf Course Revenues</t>
  </si>
  <si>
    <t>GCR</t>
  </si>
  <si>
    <t>2015-2019 MIP</t>
  </si>
  <si>
    <t>Project Description/ Justification/ Revision</t>
  </si>
  <si>
    <t>New Project  - Not in Current Program</t>
  </si>
  <si>
    <t>*Actual in E1 is reported as total for all years.</t>
  </si>
  <si>
    <t>Project Summary: Funding</t>
  </si>
  <si>
    <t>Project Summary: Cash Flow</t>
  </si>
  <si>
    <t>CCSTX = County Courthouse Sales Tax</t>
  </si>
  <si>
    <t>CCSTX</t>
  </si>
  <si>
    <t>2021-2025 MIP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</si>
</sst>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;@"/>
  </numFmts>
  <fonts count="37">
    <font>
      <sz val="12"/>
      <name val="Times New Roman"/>
    </font>
    <font>
      <sz val="12"/>
      <name val="Cambria"/>
      <family val="1"/>
    </font>
    <font>
      <b/>
      <sz val="12"/>
      <name val="Cambria"/>
      <family val="1"/>
    </font>
    <font>
      <b/>
      <sz val="12"/>
      <color indexed="18"/>
      <name val="Antique Olive"/>
      <family val="2"/>
    </font>
    <font>
      <sz val="12"/>
      <name val="Antique Olive"/>
      <family val="2"/>
    </font>
    <font>
      <b/>
      <sz val="12"/>
      <color indexed="9"/>
      <name val="Cambria"/>
      <family val="1"/>
    </font>
    <font>
      <sz val="12"/>
      <color indexed="9"/>
      <name val="Cambria"/>
      <family val="1"/>
    </font>
    <font>
      <b/>
      <i/>
      <sz val="12"/>
      <name val="Cambria"/>
      <family val="1"/>
    </font>
    <font>
      <u/>
      <sz val="12"/>
      <color indexed="10"/>
      <name val="Cambria"/>
      <family val="1"/>
    </font>
    <font>
      <sz val="12"/>
      <color indexed="10"/>
      <name val="Cambria"/>
      <family val="1"/>
    </font>
    <font>
      <sz val="10"/>
      <name val="Arial"/>
      <family val="2"/>
    </font>
    <font>
      <sz val="12"/>
      <name val="Times New Roman"/>
      <family val="1"/>
    </font>
    <font>
      <b/>
      <u/>
      <sz val="12"/>
      <name val="Cambria"/>
      <family val="1"/>
    </font>
    <font>
      <i/>
      <sz val="12"/>
      <name val="Cambria"/>
      <family val="1"/>
    </font>
    <font>
      <sz val="8"/>
      <name val="Cambria"/>
      <family val="1"/>
    </font>
    <font>
      <sz val="12"/>
      <color theme="0"/>
      <name val="Cambria"/>
      <family val="1"/>
    </font>
    <font>
      <b/>
      <sz val="12"/>
      <color theme="0"/>
      <name val="Cambria"/>
      <family val="1"/>
    </font>
    <font>
      <sz val="12"/>
      <color rgb="FFFF0000"/>
      <name val="Cambria"/>
      <family val="1"/>
    </font>
    <font>
      <u/>
      <sz val="12"/>
      <color theme="6" tint="-0.249977111117893"/>
      <name val="Cambria"/>
      <family val="1"/>
      <scheme val="major"/>
    </font>
    <font>
      <sz val="12"/>
      <color theme="6" tint="-0.249977111117893"/>
      <name val="Cambria"/>
      <family val="1"/>
      <scheme val="major"/>
    </font>
    <font>
      <sz val="12"/>
      <name val="Cambria"/>
      <family val="1"/>
      <scheme val="major"/>
    </font>
    <font>
      <u/>
      <sz val="12"/>
      <color theme="9" tint="-0.249977111117893"/>
      <name val="Cambria"/>
      <family val="1"/>
      <scheme val="major"/>
    </font>
    <font>
      <sz val="12"/>
      <color theme="9" tint="-0.249977111117893"/>
      <name val="Cambria"/>
      <family val="1"/>
      <scheme val="major"/>
    </font>
    <font>
      <u/>
      <sz val="12"/>
      <color rgb="FFFF0000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theme="3" tint="-0.249977111117893"/>
      <name val="Antique Olive"/>
      <family val="2"/>
    </font>
    <font>
      <b/>
      <sz val="12"/>
      <color theme="3" tint="-0.249977111117893"/>
      <name val="Antique Olive"/>
      <family val="2"/>
    </font>
    <font>
      <b/>
      <u/>
      <sz val="11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0"/>
      <name val="Cambria"/>
      <family val="1"/>
      <scheme val="major"/>
    </font>
    <font>
      <sz val="12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1" fillId="0" borderId="0"/>
  </cellStyleXfs>
  <cellXfs count="239">
    <xf numFmtId="0" fontId="0" fillId="0" borderId="0" xfId="0"/>
    <xf numFmtId="0" fontId="1" fillId="0" borderId="1" xfId="0" applyFont="1" applyFill="1" applyBorder="1" applyProtection="1"/>
    <xf numFmtId="0" fontId="1" fillId="0" borderId="2" xfId="0" applyFont="1" applyFill="1" applyBorder="1" applyProtection="1"/>
    <xf numFmtId="0" fontId="1" fillId="0" borderId="0" xfId="0" applyFont="1" applyProtection="1"/>
    <xf numFmtId="0" fontId="2" fillId="0" borderId="1" xfId="0" applyFont="1" applyFill="1" applyBorder="1" applyProtection="1"/>
    <xf numFmtId="0" fontId="1" fillId="0" borderId="3" xfId="0" applyFont="1" applyFill="1" applyBorder="1" applyProtection="1"/>
    <xf numFmtId="0" fontId="2" fillId="0" borderId="4" xfId="0" applyFont="1" applyFill="1" applyBorder="1" applyProtection="1"/>
    <xf numFmtId="0" fontId="1" fillId="0" borderId="0" xfId="0" applyFont="1" applyFill="1" applyBorder="1" applyProtection="1"/>
    <xf numFmtId="0" fontId="2" fillId="0" borderId="0" xfId="0" applyFont="1" applyProtection="1"/>
    <xf numFmtId="0" fontId="3" fillId="0" borderId="4" xfId="0" applyFont="1" applyFill="1" applyBorder="1" applyAlignment="1" applyProtection="1">
      <alignment horizontal="centerContinuous"/>
    </xf>
    <xf numFmtId="0" fontId="3" fillId="0" borderId="5" xfId="0" applyFont="1" applyFill="1" applyBorder="1" applyAlignment="1" applyProtection="1">
      <alignment horizontal="centerContinuous"/>
    </xf>
    <xf numFmtId="0" fontId="4" fillId="0" borderId="6" xfId="0" applyFont="1" applyFill="1" applyBorder="1" applyAlignment="1" applyProtection="1">
      <alignment horizontal="centerContinuous"/>
    </xf>
    <xf numFmtId="0" fontId="4" fillId="0" borderId="7" xfId="0" applyFont="1" applyFill="1" applyBorder="1" applyAlignment="1" applyProtection="1">
      <alignment horizontal="centerContinuous"/>
    </xf>
    <xf numFmtId="0" fontId="2" fillId="0" borderId="6" xfId="0" applyFont="1" applyFill="1" applyBorder="1" applyProtection="1"/>
    <xf numFmtId="0" fontId="1" fillId="0" borderId="8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0" fontId="1" fillId="2" borderId="10" xfId="0" applyFont="1" applyFill="1" applyBorder="1" applyProtection="1"/>
    <xf numFmtId="0" fontId="2" fillId="2" borderId="11" xfId="0" applyFont="1" applyFill="1" applyBorder="1" applyProtection="1"/>
    <xf numFmtId="0" fontId="1" fillId="2" borderId="11" xfId="0" applyFont="1" applyFill="1" applyBorder="1" applyProtection="1"/>
    <xf numFmtId="0" fontId="5" fillId="3" borderId="12" xfId="0" applyFont="1" applyFill="1" applyBorder="1" applyAlignment="1" applyProtection="1">
      <alignment horizontal="centerContinuous"/>
    </xf>
    <xf numFmtId="0" fontId="6" fillId="3" borderId="13" xfId="0" applyFont="1" applyFill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9" fillId="0" borderId="0" xfId="0" applyFont="1" applyProtection="1"/>
    <xf numFmtId="0" fontId="1" fillId="0" borderId="4" xfId="0" applyFont="1" applyBorder="1" applyProtection="1"/>
    <xf numFmtId="0" fontId="1" fillId="0" borderId="0" xfId="0" applyFont="1" applyBorder="1" applyProtection="1"/>
    <xf numFmtId="0" fontId="1" fillId="0" borderId="15" xfId="0" applyFont="1" applyBorder="1" applyAlignment="1" applyProtection="1">
      <alignment horizontal="center"/>
      <protection locked="0"/>
    </xf>
    <xf numFmtId="0" fontId="2" fillId="4" borderId="16" xfId="0" applyFont="1" applyFill="1" applyBorder="1" applyProtection="1"/>
    <xf numFmtId="42" fontId="1" fillId="4" borderId="17" xfId="0" applyNumberFormat="1" applyFont="1" applyFill="1" applyBorder="1" applyProtection="1"/>
    <xf numFmtId="0" fontId="1" fillId="2" borderId="9" xfId="0" applyFont="1" applyFill="1" applyBorder="1" applyProtection="1"/>
    <xf numFmtId="0" fontId="1" fillId="0" borderId="0" xfId="0" applyFont="1" applyFill="1" applyProtection="1"/>
    <xf numFmtId="0" fontId="2" fillId="0" borderId="0" xfId="0" applyFont="1" applyFill="1" applyBorder="1" applyProtection="1"/>
    <xf numFmtId="164" fontId="15" fillId="5" borderId="0" xfId="0" applyNumberFormat="1" applyFont="1" applyFill="1" applyBorder="1" applyProtection="1"/>
    <xf numFmtId="0" fontId="2" fillId="0" borderId="4" xfId="0" applyFont="1" applyFill="1" applyBorder="1" applyAlignment="1" applyProtection="1">
      <alignment horizontal="centerContinuous"/>
    </xf>
    <xf numFmtId="0" fontId="2" fillId="0" borderId="5" xfId="0" applyFont="1" applyFill="1" applyBorder="1" applyAlignment="1" applyProtection="1">
      <alignment horizontal="centerContinuous"/>
    </xf>
    <xf numFmtId="0" fontId="12" fillId="0" borderId="0" xfId="0" applyFont="1" applyBorder="1" applyProtection="1"/>
    <xf numFmtId="0" fontId="2" fillId="0" borderId="4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6" borderId="18" xfId="0" applyFont="1" applyFill="1" applyBorder="1" applyAlignment="1" applyProtection="1">
      <alignment wrapText="1"/>
    </xf>
    <xf numFmtId="0" fontId="2" fillId="6" borderId="19" xfId="0" applyFont="1" applyFill="1" applyBorder="1" applyAlignment="1" applyProtection="1">
      <alignment horizontal="center" wrapText="1"/>
    </xf>
    <xf numFmtId="0" fontId="2" fillId="6" borderId="20" xfId="0" applyFont="1" applyFill="1" applyBorder="1" applyAlignment="1" applyProtection="1">
      <alignment horizontal="center" wrapText="1"/>
    </xf>
    <xf numFmtId="164" fontId="1" fillId="0" borderId="20" xfId="0" applyNumberFormat="1" applyFont="1" applyFill="1" applyBorder="1" applyProtection="1">
      <protection locked="0"/>
    </xf>
    <xf numFmtId="0" fontId="12" fillId="0" borderId="0" xfId="0" applyFont="1" applyFill="1" applyBorder="1" applyProtection="1"/>
    <xf numFmtId="164" fontId="1" fillId="0" borderId="21" xfId="0" applyNumberFormat="1" applyFont="1" applyFill="1" applyBorder="1" applyProtection="1">
      <protection locked="0"/>
    </xf>
    <xf numFmtId="0" fontId="2" fillId="0" borderId="18" xfId="0" applyFont="1" applyBorder="1" applyAlignment="1" applyProtection="1">
      <alignment horizontal="right" wrapText="1"/>
    </xf>
    <xf numFmtId="0" fontId="16" fillId="5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42" fontId="1" fillId="4" borderId="15" xfId="0" applyNumberFormat="1" applyFont="1" applyFill="1" applyBorder="1" applyProtection="1"/>
    <xf numFmtId="42" fontId="1" fillId="0" borderId="20" xfId="0" applyNumberFormat="1" applyFont="1" applyBorder="1" applyProtection="1">
      <protection locked="0"/>
    </xf>
    <xf numFmtId="42" fontId="2" fillId="0" borderId="0" xfId="0" applyNumberFormat="1" applyFont="1" applyFill="1" applyBorder="1" applyProtection="1"/>
    <xf numFmtId="0" fontId="13" fillId="0" borderId="0" xfId="0" applyFont="1" applyAlignment="1" applyProtection="1">
      <alignment vertical="top"/>
    </xf>
    <xf numFmtId="0" fontId="13" fillId="0" borderId="0" xfId="0" applyFont="1" applyProtection="1"/>
    <xf numFmtId="0" fontId="5" fillId="3" borderId="22" xfId="0" applyFont="1" applyFill="1" applyBorder="1" applyAlignment="1" applyProtection="1">
      <alignment horizontal="centerContinuous"/>
    </xf>
    <xf numFmtId="0" fontId="1" fillId="0" borderId="5" xfId="0" applyFont="1" applyBorder="1" applyProtection="1"/>
    <xf numFmtId="164" fontId="2" fillId="0" borderId="23" xfId="0" applyNumberFormat="1" applyFont="1" applyBorder="1" applyProtection="1"/>
    <xf numFmtId="0" fontId="1" fillId="0" borderId="0" xfId="0" applyFont="1" applyFill="1" applyBorder="1" applyAlignment="1" applyProtection="1">
      <alignment horizontal="center"/>
    </xf>
    <xf numFmtId="0" fontId="13" fillId="4" borderId="5" xfId="0" applyFont="1" applyFill="1" applyBorder="1" applyAlignment="1" applyProtection="1">
      <alignment horizontal="center"/>
    </xf>
    <xf numFmtId="42" fontId="1" fillId="0" borderId="0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1" fillId="4" borderId="19" xfId="0" applyFont="1" applyFill="1" applyBorder="1" applyAlignment="1" applyProtection="1">
      <alignment horizontal="center"/>
    </xf>
    <xf numFmtId="42" fontId="1" fillId="0" borderId="24" xfId="0" applyNumberFormat="1" applyFont="1" applyFill="1" applyBorder="1" applyProtection="1"/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42" fontId="1" fillId="0" borderId="25" xfId="0" applyNumberFormat="1" applyFont="1" applyFill="1" applyBorder="1" applyProtection="1"/>
    <xf numFmtId="42" fontId="1" fillId="0" borderId="16" xfId="0" applyNumberFormat="1" applyFont="1" applyFill="1" applyBorder="1" applyProtection="1"/>
    <xf numFmtId="0" fontId="1" fillId="4" borderId="20" xfId="0" applyFont="1" applyFill="1" applyBorder="1" applyAlignment="1" applyProtection="1">
      <alignment horizontal="center"/>
    </xf>
    <xf numFmtId="42" fontId="1" fillId="0" borderId="20" xfId="0" applyNumberFormat="1" applyFont="1" applyFill="1" applyBorder="1" applyProtection="1"/>
    <xf numFmtId="42" fontId="1" fillId="0" borderId="26" xfId="0" applyNumberFormat="1" applyFont="1" applyFill="1" applyBorder="1" applyProtection="1"/>
    <xf numFmtId="0" fontId="1" fillId="4" borderId="27" xfId="0" applyFont="1" applyFill="1" applyBorder="1" applyAlignment="1" applyProtection="1">
      <alignment horizontal="center"/>
    </xf>
    <xf numFmtId="42" fontId="1" fillId="0" borderId="27" xfId="0" applyNumberFormat="1" applyFont="1" applyFill="1" applyBorder="1" applyProtection="1"/>
    <xf numFmtId="42" fontId="1" fillId="0" borderId="19" xfId="0" applyNumberFormat="1" applyFont="1" applyFill="1" applyBorder="1" applyProtection="1"/>
    <xf numFmtId="0" fontId="1" fillId="0" borderId="3" xfId="0" applyFont="1" applyBorder="1" applyAlignment="1" applyProtection="1">
      <protection locked="0"/>
    </xf>
    <xf numFmtId="0" fontId="16" fillId="5" borderId="16" xfId="0" applyFont="1" applyFill="1" applyBorder="1" applyAlignment="1" applyProtection="1">
      <alignment horizontal="right"/>
    </xf>
    <xf numFmtId="0" fontId="17" fillId="3" borderId="17" xfId="0" applyFont="1" applyFill="1" applyBorder="1" applyProtection="1"/>
    <xf numFmtId="0" fontId="1" fillId="0" borderId="0" xfId="0" applyFont="1" applyAlignment="1" applyProtection="1">
      <alignment horizontal="right"/>
    </xf>
    <xf numFmtId="0" fontId="1" fillId="0" borderId="3" xfId="0" applyFont="1" applyBorder="1" applyAlignment="1" applyProtection="1"/>
    <xf numFmtId="0" fontId="1" fillId="0" borderId="2" xfId="0" applyFont="1" applyBorder="1" applyAlignment="1" applyProtection="1"/>
    <xf numFmtId="0" fontId="11" fillId="0" borderId="0" xfId="0" applyFont="1" applyProtection="1"/>
    <xf numFmtId="0" fontId="1" fillId="0" borderId="0" xfId="0" applyFont="1" applyBorder="1" applyAlignment="1" applyProtection="1"/>
    <xf numFmtId="0" fontId="1" fillId="0" borderId="5" xfId="0" applyFont="1" applyBorder="1" applyAlignment="1" applyProtection="1"/>
    <xf numFmtId="0" fontId="1" fillId="0" borderId="8" xfId="0" applyFont="1" applyBorder="1" applyAlignment="1" applyProtection="1"/>
    <xf numFmtId="0" fontId="1" fillId="0" borderId="7" xfId="0" applyFont="1" applyBorder="1" applyAlignment="1" applyProtection="1"/>
    <xf numFmtId="42" fontId="1" fillId="0" borderId="0" xfId="0" applyNumberFormat="1" applyFont="1" applyFill="1" applyBorder="1" applyAlignment="1" applyProtection="1">
      <alignment horizontal="right"/>
    </xf>
    <xf numFmtId="42" fontId="1" fillId="0" borderId="28" xfId="0" applyNumberFormat="1" applyFont="1" applyBorder="1" applyProtection="1"/>
    <xf numFmtId="0" fontId="1" fillId="7" borderId="29" xfId="0" applyFont="1" applyFill="1" applyBorder="1" applyProtection="1">
      <protection locked="0"/>
    </xf>
    <xf numFmtId="164" fontId="1" fillId="0" borderId="19" xfId="0" applyNumberFormat="1" applyFont="1" applyBorder="1" applyProtection="1">
      <protection locked="0"/>
    </xf>
    <xf numFmtId="164" fontId="1" fillId="0" borderId="20" xfId="0" applyNumberFormat="1" applyFont="1" applyBorder="1" applyProtection="1">
      <protection locked="0"/>
    </xf>
    <xf numFmtId="0" fontId="1" fillId="7" borderId="30" xfId="0" applyFont="1" applyFill="1" applyBorder="1" applyProtection="1">
      <protection locked="0"/>
    </xf>
    <xf numFmtId="0" fontId="1" fillId="7" borderId="31" xfId="0" applyFont="1" applyFill="1" applyBorder="1" applyProtection="1">
      <protection locked="0"/>
    </xf>
    <xf numFmtId="164" fontId="1" fillId="0" borderId="32" xfId="0" applyNumberFormat="1" applyFont="1" applyBorder="1" applyProtection="1">
      <protection locked="0"/>
    </xf>
    <xf numFmtId="164" fontId="1" fillId="0" borderId="21" xfId="0" applyNumberFormat="1" applyFont="1" applyBorder="1" applyProtection="1">
      <protection locked="0"/>
    </xf>
    <xf numFmtId="0" fontId="1" fillId="0" borderId="33" xfId="0" applyFont="1" applyBorder="1" applyProtection="1"/>
    <xf numFmtId="165" fontId="1" fillId="0" borderId="33" xfId="0" applyNumberFormat="1" applyFont="1" applyBorder="1" applyProtection="1">
      <protection locked="0"/>
    </xf>
    <xf numFmtId="42" fontId="1" fillId="0" borderId="33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</xf>
    <xf numFmtId="0" fontId="19" fillId="0" borderId="0" xfId="0" applyFont="1" applyProtection="1"/>
    <xf numFmtId="0" fontId="20" fillId="0" borderId="0" xfId="0" applyFont="1" applyProtection="1"/>
    <xf numFmtId="0" fontId="19" fillId="0" borderId="0" xfId="0" applyFont="1" applyAlignment="1" applyProtection="1">
      <alignment horizontal="right"/>
    </xf>
    <xf numFmtId="0" fontId="21" fillId="0" borderId="0" xfId="0" applyFont="1" applyAlignment="1" applyProtection="1">
      <alignment horizontal="right"/>
    </xf>
    <xf numFmtId="0" fontId="22" fillId="0" borderId="0" xfId="0" applyFont="1" applyProtection="1"/>
    <xf numFmtId="0" fontId="22" fillId="0" borderId="0" xfId="0" applyFont="1" applyAlignment="1" applyProtection="1">
      <alignment horizontal="right"/>
    </xf>
    <xf numFmtId="0" fontId="23" fillId="0" borderId="0" xfId="0" applyFont="1" applyAlignment="1" applyProtection="1">
      <alignment horizontal="right"/>
    </xf>
    <xf numFmtId="0" fontId="24" fillId="0" borderId="0" xfId="0" applyFont="1" applyProtection="1"/>
    <xf numFmtId="0" fontId="20" fillId="0" borderId="1" xfId="4" applyFont="1" applyFill="1" applyBorder="1" applyProtection="1"/>
    <xf numFmtId="0" fontId="20" fillId="0" borderId="2" xfId="4" applyFont="1" applyFill="1" applyBorder="1" applyProtection="1"/>
    <xf numFmtId="0" fontId="20" fillId="0" borderId="0" xfId="4" applyFont="1" applyProtection="1"/>
    <xf numFmtId="0" fontId="25" fillId="0" borderId="1" xfId="4" applyFont="1" applyFill="1" applyBorder="1" applyProtection="1"/>
    <xf numFmtId="0" fontId="20" fillId="0" borderId="3" xfId="4" applyFont="1" applyFill="1" applyBorder="1" applyProtection="1"/>
    <xf numFmtId="0" fontId="26" fillId="0" borderId="34" xfId="4" applyFont="1" applyBorder="1" applyAlignment="1" applyProtection="1">
      <protection locked="0"/>
    </xf>
    <xf numFmtId="0" fontId="26" fillId="0" borderId="2" xfId="4" applyFont="1" applyBorder="1" applyAlignment="1" applyProtection="1">
      <protection locked="0"/>
    </xf>
    <xf numFmtId="0" fontId="27" fillId="0" borderId="4" xfId="4" applyFont="1" applyFill="1" applyBorder="1" applyAlignment="1" applyProtection="1">
      <alignment horizontal="centerContinuous"/>
    </xf>
    <xf numFmtId="0" fontId="27" fillId="0" borderId="5" xfId="4" applyFont="1" applyFill="1" applyBorder="1" applyAlignment="1" applyProtection="1">
      <alignment horizontal="centerContinuous"/>
    </xf>
    <xf numFmtId="0" fontId="25" fillId="0" borderId="4" xfId="4" applyFont="1" applyFill="1" applyBorder="1" applyProtection="1"/>
    <xf numFmtId="0" fontId="20" fillId="0" borderId="0" xfId="4" applyFont="1" applyFill="1" applyBorder="1" applyProtection="1"/>
    <xf numFmtId="0" fontId="25" fillId="0" borderId="0" xfId="4" applyFont="1" applyProtection="1"/>
    <xf numFmtId="0" fontId="28" fillId="0" borderId="4" xfId="4" applyFont="1" applyFill="1" applyBorder="1" applyAlignment="1" applyProtection="1">
      <alignment horizontal="centerContinuous"/>
    </xf>
    <xf numFmtId="0" fontId="28" fillId="0" borderId="5" xfId="4" applyFont="1" applyFill="1" applyBorder="1" applyAlignment="1" applyProtection="1">
      <alignment horizontal="centerContinuous"/>
    </xf>
    <xf numFmtId="0" fontId="26" fillId="0" borderId="35" xfId="4" applyFont="1" applyBorder="1" applyProtection="1"/>
    <xf numFmtId="0" fontId="29" fillId="0" borderId="4" xfId="4" applyFont="1" applyFill="1" applyBorder="1" applyAlignment="1" applyProtection="1">
      <alignment horizontal="centerContinuous"/>
    </xf>
    <xf numFmtId="0" fontId="29" fillId="0" borderId="5" xfId="4" applyFont="1" applyFill="1" applyBorder="1" applyAlignment="1" applyProtection="1">
      <alignment horizontal="centerContinuous"/>
    </xf>
    <xf numFmtId="0" fontId="26" fillId="0" borderId="0" xfId="4" applyFont="1" applyBorder="1" applyProtection="1"/>
    <xf numFmtId="0" fontId="4" fillId="0" borderId="6" xfId="4" applyFont="1" applyFill="1" applyBorder="1" applyAlignment="1" applyProtection="1">
      <alignment horizontal="centerContinuous"/>
    </xf>
    <xf numFmtId="0" fontId="4" fillId="0" borderId="7" xfId="4" applyFont="1" applyFill="1" applyBorder="1" applyAlignment="1" applyProtection="1">
      <alignment horizontal="centerContinuous"/>
    </xf>
    <xf numFmtId="0" fontId="25" fillId="0" borderId="6" xfId="4" applyFont="1" applyFill="1" applyBorder="1" applyProtection="1"/>
    <xf numFmtId="0" fontId="20" fillId="0" borderId="8" xfId="4" applyFont="1" applyFill="1" applyBorder="1" applyProtection="1"/>
    <xf numFmtId="0" fontId="26" fillId="0" borderId="8" xfId="4" applyFont="1" applyBorder="1" applyAlignment="1" applyProtection="1">
      <protection locked="0"/>
    </xf>
    <xf numFmtId="0" fontId="26" fillId="0" borderId="7" xfId="4" applyFont="1" applyBorder="1" applyAlignment="1" applyProtection="1">
      <protection locked="0"/>
    </xf>
    <xf numFmtId="0" fontId="25" fillId="7" borderId="9" xfId="4" applyFont="1" applyFill="1" applyBorder="1" applyProtection="1"/>
    <xf numFmtId="0" fontId="25" fillId="7" borderId="10" xfId="4" applyFont="1" applyFill="1" applyBorder="1" applyProtection="1"/>
    <xf numFmtId="0" fontId="20" fillId="7" borderId="10" xfId="4" applyFont="1" applyFill="1" applyBorder="1" applyProtection="1"/>
    <xf numFmtId="0" fontId="25" fillId="7" borderId="11" xfId="4" applyFont="1" applyFill="1" applyBorder="1" applyProtection="1"/>
    <xf numFmtId="0" fontId="30" fillId="0" borderId="0" xfId="4" applyFont="1" applyBorder="1" applyProtection="1"/>
    <xf numFmtId="0" fontId="20" fillId="0" borderId="0" xfId="4" applyFont="1" applyFill="1" applyProtection="1"/>
    <xf numFmtId="0" fontId="20" fillId="7" borderId="11" xfId="4" applyFont="1" applyFill="1" applyBorder="1" applyProtection="1"/>
    <xf numFmtId="0" fontId="31" fillId="5" borderId="12" xfId="4" applyFont="1" applyFill="1" applyBorder="1" applyAlignment="1" applyProtection="1">
      <alignment horizontal="centerContinuous"/>
    </xf>
    <xf numFmtId="0" fontId="32" fillId="5" borderId="13" xfId="4" applyFont="1" applyFill="1" applyBorder="1" applyAlignment="1" applyProtection="1">
      <alignment horizontal="centerContinuous"/>
    </xf>
    <xf numFmtId="0" fontId="33" fillId="0" borderId="4" xfId="4" applyFont="1" applyFill="1" applyBorder="1" applyAlignment="1" applyProtection="1">
      <alignment horizontal="left"/>
    </xf>
    <xf numFmtId="0" fontId="33" fillId="0" borderId="0" xfId="4" applyFont="1" applyFill="1" applyBorder="1" applyAlignment="1" applyProtection="1">
      <alignment horizontal="left"/>
    </xf>
    <xf numFmtId="0" fontId="33" fillId="0" borderId="0" xfId="4" applyFont="1" applyFill="1" applyBorder="1" applyAlignment="1" applyProtection="1">
      <alignment horizontal="center"/>
    </xf>
    <xf numFmtId="0" fontId="25" fillId="0" borderId="0" xfId="4" applyFont="1" applyBorder="1" applyAlignment="1" applyProtection="1">
      <alignment horizontal="center"/>
    </xf>
    <xf numFmtId="0" fontId="33" fillId="0" borderId="5" xfId="4" applyFont="1" applyFill="1" applyBorder="1" applyAlignment="1" applyProtection="1">
      <alignment horizontal="center"/>
    </xf>
    <xf numFmtId="0" fontId="34" fillId="6" borderId="4" xfId="4" applyFont="1" applyFill="1" applyBorder="1" applyAlignment="1" applyProtection="1">
      <alignment horizontal="center"/>
    </xf>
    <xf numFmtId="0" fontId="34" fillId="6" borderId="5" xfId="4" applyFont="1" applyFill="1" applyBorder="1" applyAlignment="1" applyProtection="1">
      <alignment horizontal="center"/>
    </xf>
    <xf numFmtId="0" fontId="26" fillId="0" borderId="25" xfId="4" applyFont="1" applyBorder="1" applyProtection="1"/>
    <xf numFmtId="0" fontId="26" fillId="0" borderId="36" xfId="4" applyFont="1" applyBorder="1" applyProtection="1"/>
    <xf numFmtId="0" fontId="26" fillId="0" borderId="19" xfId="4" applyFont="1" applyBorder="1" applyProtection="1"/>
    <xf numFmtId="42" fontId="26" fillId="0" borderId="20" xfId="4" applyNumberFormat="1" applyFont="1" applyBorder="1" applyProtection="1">
      <protection locked="0"/>
    </xf>
    <xf numFmtId="1" fontId="26" fillId="0" borderId="15" xfId="4" applyNumberFormat="1" applyFont="1" applyBorder="1" applyAlignment="1" applyProtection="1">
      <alignment horizontal="center"/>
      <protection locked="0"/>
    </xf>
    <xf numFmtId="42" fontId="26" fillId="0" borderId="0" xfId="4" applyNumberFormat="1" applyFont="1" applyFill="1" applyBorder="1" applyProtection="1">
      <protection locked="0"/>
    </xf>
    <xf numFmtId="0" fontId="20" fillId="6" borderId="14" xfId="4" applyFont="1" applyFill="1" applyBorder="1" applyAlignment="1" applyProtection="1">
      <alignment horizontal="center"/>
    </xf>
    <xf numFmtId="42" fontId="26" fillId="6" borderId="15" xfId="4" applyNumberFormat="1" applyFont="1" applyFill="1" applyBorder="1" applyProtection="1"/>
    <xf numFmtId="0" fontId="30" fillId="0" borderId="0" xfId="4" applyFont="1" applyFill="1" applyBorder="1" applyProtection="1"/>
    <xf numFmtId="0" fontId="18" fillId="0" borderId="0" xfId="4" applyFont="1" applyAlignment="1" applyProtection="1">
      <alignment horizontal="right"/>
    </xf>
    <xf numFmtId="0" fontId="19" fillId="0" borderId="0" xfId="4" applyFont="1" applyProtection="1"/>
    <xf numFmtId="0" fontId="19" fillId="0" borderId="0" xfId="4" applyFont="1" applyAlignment="1" applyProtection="1">
      <alignment horizontal="right"/>
    </xf>
    <xf numFmtId="0" fontId="25" fillId="6" borderId="14" xfId="4" applyFont="1" applyFill="1" applyBorder="1" applyAlignment="1" applyProtection="1">
      <alignment horizontal="right"/>
    </xf>
    <xf numFmtId="42" fontId="33" fillId="6" borderId="15" xfId="4" applyNumberFormat="1" applyFont="1" applyFill="1" applyBorder="1" applyProtection="1"/>
    <xf numFmtId="0" fontId="21" fillId="0" borderId="0" xfId="4" applyFont="1" applyAlignment="1" applyProtection="1">
      <alignment horizontal="right"/>
    </xf>
    <xf numFmtId="0" fontId="22" fillId="0" borderId="0" xfId="4" applyFont="1" applyProtection="1"/>
    <xf numFmtId="0" fontId="20" fillId="6" borderId="4" xfId="4" applyFont="1" applyFill="1" applyBorder="1" applyProtection="1"/>
    <xf numFmtId="0" fontId="20" fillId="6" borderId="5" xfId="4" applyFont="1" applyFill="1" applyBorder="1" applyProtection="1"/>
    <xf numFmtId="0" fontId="22" fillId="0" borderId="0" xfId="4" applyFont="1" applyAlignment="1" applyProtection="1">
      <alignment horizontal="right"/>
    </xf>
    <xf numFmtId="0" fontId="34" fillId="6" borderId="4" xfId="4" applyFont="1" applyFill="1" applyBorder="1" applyAlignment="1" applyProtection="1">
      <alignment horizontal="centerContinuous"/>
    </xf>
    <xf numFmtId="0" fontId="34" fillId="6" borderId="5" xfId="4" applyFont="1" applyFill="1" applyBorder="1" applyAlignment="1" applyProtection="1">
      <alignment horizontal="centerContinuous"/>
    </xf>
    <xf numFmtId="0" fontId="33" fillId="0" borderId="16" xfId="4" applyFont="1" applyBorder="1" applyAlignment="1" applyProtection="1">
      <alignment horizontal="left"/>
    </xf>
    <xf numFmtId="0" fontId="33" fillId="0" borderId="37" xfId="4" applyFont="1" applyBorder="1" applyAlignment="1" applyProtection="1">
      <alignment horizontal="right"/>
    </xf>
    <xf numFmtId="0" fontId="33" fillId="0" borderId="38" xfId="4" applyFont="1" applyBorder="1" applyAlignment="1" applyProtection="1">
      <alignment horizontal="right"/>
    </xf>
    <xf numFmtId="42" fontId="33" fillId="0" borderId="26" xfId="4" applyNumberFormat="1" applyFont="1" applyBorder="1" applyProtection="1"/>
    <xf numFmtId="0" fontId="20" fillId="5" borderId="17" xfId="4" applyFont="1" applyFill="1" applyBorder="1" applyProtection="1"/>
    <xf numFmtId="42" fontId="33" fillId="0" borderId="0" xfId="4" applyNumberFormat="1" applyFont="1" applyFill="1" applyBorder="1" applyProtection="1"/>
    <xf numFmtId="0" fontId="23" fillId="0" borderId="0" xfId="4" applyFont="1" applyAlignment="1" applyProtection="1">
      <alignment horizontal="right"/>
    </xf>
    <xf numFmtId="0" fontId="24" fillId="0" borderId="0" xfId="4" applyFont="1" applyProtection="1"/>
    <xf numFmtId="0" fontId="20" fillId="0" borderId="4" xfId="4" applyFont="1" applyBorder="1" applyProtection="1"/>
    <xf numFmtId="0" fontId="20" fillId="0" borderId="0" xfId="4" applyFont="1" applyBorder="1" applyProtection="1"/>
    <xf numFmtId="0" fontId="20" fillId="0" borderId="19" xfId="4" applyFont="1" applyBorder="1" applyProtection="1"/>
    <xf numFmtId="0" fontId="20" fillId="0" borderId="15" xfId="4" applyFont="1" applyBorder="1" applyAlignment="1" applyProtection="1">
      <alignment horizontal="center"/>
      <protection locked="0"/>
    </xf>
    <xf numFmtId="42" fontId="26" fillId="0" borderId="0" xfId="4" applyNumberFormat="1" applyFont="1" applyFill="1" applyBorder="1" applyAlignment="1" applyProtection="1">
      <alignment horizontal="right"/>
      <protection locked="0"/>
    </xf>
    <xf numFmtId="0" fontId="25" fillId="6" borderId="16" xfId="4" applyFont="1" applyFill="1" applyBorder="1" applyProtection="1"/>
    <xf numFmtId="42" fontId="20" fillId="6" borderId="17" xfId="4" applyNumberFormat="1" applyFont="1" applyFill="1" applyBorder="1" applyProtection="1"/>
    <xf numFmtId="0" fontId="20" fillId="0" borderId="3" xfId="4" applyFont="1" applyFill="1" applyBorder="1" applyAlignment="1" applyProtection="1">
      <alignment horizontal="center"/>
    </xf>
    <xf numFmtId="42" fontId="26" fillId="0" borderId="3" xfId="4" applyNumberFormat="1" applyFont="1" applyFill="1" applyBorder="1" applyProtection="1"/>
    <xf numFmtId="0" fontId="20" fillId="0" borderId="0" xfId="4" applyFont="1" applyFill="1" applyBorder="1" applyAlignment="1" applyProtection="1">
      <alignment horizontal="center"/>
    </xf>
    <xf numFmtId="42" fontId="26" fillId="0" borderId="0" xfId="4" applyNumberFormat="1" applyFont="1" applyFill="1" applyBorder="1" applyProtection="1"/>
    <xf numFmtId="0" fontId="33" fillId="0" borderId="37" xfId="4" applyFont="1" applyBorder="1" applyAlignment="1" applyProtection="1">
      <alignment horizontal="left"/>
    </xf>
    <xf numFmtId="0" fontId="20" fillId="0" borderId="8" xfId="4" applyFont="1" applyBorder="1" applyProtection="1"/>
    <xf numFmtId="0" fontId="35" fillId="0" borderId="0" xfId="4" applyFont="1" applyAlignment="1" applyProtection="1">
      <alignment vertical="top"/>
    </xf>
    <xf numFmtId="0" fontId="35" fillId="0" borderId="0" xfId="4" applyFont="1" applyProtection="1"/>
    <xf numFmtId="0" fontId="25" fillId="0" borderId="0" xfId="4" applyFont="1" applyAlignment="1" applyProtection="1">
      <alignment horizontal="right"/>
    </xf>
    <xf numFmtId="0" fontId="25" fillId="0" borderId="33" xfId="4" applyFont="1" applyBorder="1" applyProtection="1"/>
    <xf numFmtId="0" fontId="20" fillId="7" borderId="9" xfId="4" applyFont="1" applyFill="1" applyBorder="1" applyProtection="1"/>
    <xf numFmtId="42" fontId="26" fillId="0" borderId="28" xfId="4" applyNumberFormat="1" applyFont="1" applyBorder="1" applyProtection="1">
      <protection locked="0"/>
    </xf>
    <xf numFmtId="0" fontId="1" fillId="0" borderId="39" xfId="0" applyFont="1" applyFill="1" applyBorder="1" applyAlignment="1" applyProtection="1">
      <alignment horizontal="center"/>
    </xf>
    <xf numFmtId="42" fontId="1" fillId="0" borderId="39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15" fillId="5" borderId="40" xfId="0" applyFont="1" applyFill="1" applyBorder="1" applyAlignment="1" applyProtection="1">
      <alignment horizontal="right"/>
    </xf>
    <xf numFmtId="42" fontId="15" fillId="5" borderId="17" xfId="0" applyNumberFormat="1" applyFont="1" applyFill="1" applyBorder="1" applyProtection="1"/>
    <xf numFmtId="0" fontId="14" fillId="0" borderId="0" xfId="0" applyFont="1" applyAlignment="1" applyProtection="1">
      <alignment horizontal="right"/>
    </xf>
    <xf numFmtId="0" fontId="16" fillId="5" borderId="0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42" fontId="16" fillId="5" borderId="8" xfId="0" applyNumberFormat="1" applyFont="1" applyFill="1" applyBorder="1" applyAlignment="1" applyProtection="1"/>
    <xf numFmtId="0" fontId="0" fillId="0" borderId="7" xfId="0" applyBorder="1" applyAlignment="1" applyProtection="1"/>
    <xf numFmtId="0" fontId="1" fillId="0" borderId="25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protection locked="0"/>
    </xf>
    <xf numFmtId="0" fontId="1" fillId="0" borderId="33" xfId="0" applyFont="1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vertical="top" wrapText="1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4" xfId="0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11" fillId="0" borderId="5" xfId="0" applyFont="1" applyBorder="1" applyAlignment="1" applyProtection="1">
      <alignment vertical="top" wrapText="1"/>
      <protection locked="0"/>
    </xf>
    <xf numFmtId="164" fontId="16" fillId="5" borderId="37" xfId="0" applyNumberFormat="1" applyFont="1" applyFill="1" applyBorder="1" applyAlignment="1" applyProtection="1"/>
    <xf numFmtId="0" fontId="36" fillId="5" borderId="38" xfId="0" applyFont="1" applyFill="1" applyBorder="1" applyAlignment="1" applyProtection="1"/>
    <xf numFmtId="0" fontId="11" fillId="0" borderId="6" xfId="0" applyFont="1" applyBorder="1" applyAlignment="1" applyProtection="1">
      <alignment vertical="top" wrapText="1"/>
      <protection locked="0"/>
    </xf>
    <xf numFmtId="0" fontId="11" fillId="0" borderId="8" xfId="0" applyFont="1" applyBorder="1" applyAlignment="1" applyProtection="1">
      <alignment vertical="top" wrapText="1"/>
      <protection locked="0"/>
    </xf>
    <xf numFmtId="0" fontId="11" fillId="0" borderId="7" xfId="0" applyFont="1" applyBorder="1" applyAlignment="1" applyProtection="1">
      <alignment vertical="top" wrapText="1"/>
      <protection locked="0"/>
    </xf>
    <xf numFmtId="0" fontId="26" fillId="0" borderId="25" xfId="4" applyFont="1" applyBorder="1" applyAlignment="1" applyProtection="1">
      <alignment horizontal="left"/>
      <protection locked="0"/>
    </xf>
    <xf numFmtId="0" fontId="20" fillId="0" borderId="36" xfId="4" applyFont="1" applyBorder="1" applyAlignment="1" applyProtection="1">
      <alignment horizontal="left"/>
      <protection locked="0"/>
    </xf>
    <xf numFmtId="0" fontId="26" fillId="0" borderId="36" xfId="4" applyFont="1" applyBorder="1" applyAlignment="1" applyProtection="1">
      <protection locked="0"/>
    </xf>
    <xf numFmtId="0" fontId="26" fillId="0" borderId="33" xfId="4" applyFont="1" applyBorder="1" applyAlignment="1" applyProtection="1">
      <protection locked="0"/>
    </xf>
    <xf numFmtId="0" fontId="26" fillId="0" borderId="41" xfId="4" applyFont="1" applyBorder="1" applyAlignment="1" applyProtection="1">
      <protection locked="0"/>
    </xf>
    <xf numFmtId="0" fontId="26" fillId="0" borderId="24" xfId="4" applyFont="1" applyBorder="1" applyAlignment="1" applyProtection="1">
      <protection locked="0"/>
    </xf>
    <xf numFmtId="0" fontId="26" fillId="0" borderId="1" xfId="4" applyFont="1" applyBorder="1" applyAlignment="1" applyProtection="1">
      <alignment vertical="top" wrapText="1"/>
      <protection locked="0"/>
    </xf>
    <xf numFmtId="0" fontId="26" fillId="0" borderId="3" xfId="4" applyFont="1" applyBorder="1" applyAlignment="1" applyProtection="1">
      <alignment vertical="top" wrapText="1"/>
      <protection locked="0"/>
    </xf>
    <xf numFmtId="0" fontId="26" fillId="0" borderId="2" xfId="4" applyFont="1" applyBorder="1" applyAlignment="1" applyProtection="1">
      <alignment vertical="top" wrapText="1"/>
      <protection locked="0"/>
    </xf>
    <xf numFmtId="0" fontId="26" fillId="0" borderId="4" xfId="4" applyFont="1" applyBorder="1" applyAlignment="1" applyProtection="1">
      <alignment vertical="top" wrapText="1"/>
      <protection locked="0"/>
    </xf>
    <xf numFmtId="0" fontId="26" fillId="0" borderId="0" xfId="4" applyFont="1" applyBorder="1" applyAlignment="1" applyProtection="1">
      <alignment vertical="top" wrapText="1"/>
      <protection locked="0"/>
    </xf>
    <xf numFmtId="0" fontId="26" fillId="0" borderId="5" xfId="4" applyFont="1" applyBorder="1" applyAlignment="1" applyProtection="1">
      <alignment vertical="top" wrapText="1"/>
      <protection locked="0"/>
    </xf>
    <xf numFmtId="0" fontId="26" fillId="0" borderId="0" xfId="4" applyFont="1" applyAlignment="1" applyProtection="1">
      <alignment vertical="top" wrapText="1"/>
      <protection locked="0"/>
    </xf>
    <xf numFmtId="0" fontId="26" fillId="0" borderId="6" xfId="4" applyFont="1" applyBorder="1" applyAlignment="1" applyProtection="1">
      <alignment vertical="top" wrapText="1"/>
      <protection locked="0"/>
    </xf>
    <xf numFmtId="0" fontId="26" fillId="0" borderId="8" xfId="4" applyFont="1" applyBorder="1" applyAlignment="1" applyProtection="1">
      <alignment vertical="top" wrapText="1"/>
      <protection locked="0"/>
    </xf>
    <xf numFmtId="0" fontId="26" fillId="0" borderId="7" xfId="4" applyFont="1" applyBorder="1" applyAlignment="1" applyProtection="1">
      <alignment vertical="top" wrapText="1"/>
      <protection locked="0"/>
    </xf>
  </cellXfs>
  <cellStyles count="5">
    <cellStyle name="Comma 2" xfId="1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1</xdr:col>
      <xdr:colOff>600075</xdr:colOff>
      <xdr:row>1</xdr:row>
      <xdr:rowOff>209550</xdr:rowOff>
    </xdr:to>
    <xdr:pic>
      <xdr:nvPicPr>
        <xdr:cNvPr id="1027" name="Picture 1" descr="oplogoP289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638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1</xdr:col>
      <xdr:colOff>1609725</xdr:colOff>
      <xdr:row>1</xdr:row>
      <xdr:rowOff>209550</xdr:rowOff>
    </xdr:to>
    <xdr:pic>
      <xdr:nvPicPr>
        <xdr:cNvPr id="2051" name="Picture 1" descr="oplogoP289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638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2008%20Budget\CIP\CIPDATABASE%202008-2012%205-16-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2008%20Budget\CIP\CIPDATABASE%202008-2012%205-16-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umbers for Database"/>
      <sheetName val="Five-Year CIP"/>
      <sheetName val="By Project - All Years"/>
      <sheetName val="CIP Summary for WP"/>
      <sheetName val="2007 Sources"/>
      <sheetName val="2008 Projects"/>
      <sheetName val="2008 Sources"/>
      <sheetName val="Indiv Project"/>
      <sheetName val="by funding source"/>
      <sheetName val="data entry for forecast"/>
      <sheetName val="CIP Summary by YR &amp; Funding"/>
      <sheetName val="template"/>
    </sheetNames>
    <sheetDataSet>
      <sheetData sheetId="0"/>
      <sheetData sheetId="1">
        <row r="4">
          <cell r="A4" t="str">
            <v>Bridge Replacement</v>
          </cell>
          <cell r="B4">
            <v>1</v>
          </cell>
        </row>
        <row r="5">
          <cell r="A5" t="str">
            <v>Public Buildings</v>
          </cell>
          <cell r="B5">
            <v>2</v>
          </cell>
        </row>
        <row r="6">
          <cell r="A6" t="str">
            <v>Public Equipment</v>
          </cell>
          <cell r="B6">
            <v>3</v>
          </cell>
        </row>
        <row r="7">
          <cell r="A7" t="str">
            <v>Fire Service-Public Buildings</v>
          </cell>
          <cell r="B7">
            <v>4</v>
          </cell>
        </row>
        <row r="8">
          <cell r="A8" t="str">
            <v>Fire Service-Public Equipment</v>
          </cell>
          <cell r="B8">
            <v>5</v>
          </cell>
        </row>
        <row r="9">
          <cell r="A9" t="str">
            <v>Parks &amp; Recreation</v>
          </cell>
          <cell r="B9">
            <v>6</v>
          </cell>
        </row>
        <row r="10">
          <cell r="A10" t="str">
            <v>Golf Course</v>
          </cell>
          <cell r="B10">
            <v>7</v>
          </cell>
        </row>
        <row r="11">
          <cell r="A11" t="str">
            <v>Storm Drainage</v>
          </cell>
          <cell r="B11">
            <v>8</v>
          </cell>
        </row>
        <row r="12">
          <cell r="A12" t="str">
            <v>Streetlighting</v>
          </cell>
          <cell r="B12">
            <v>9</v>
          </cell>
        </row>
        <row r="13">
          <cell r="A13" t="str">
            <v>Residential Street Program</v>
          </cell>
          <cell r="B13">
            <v>10</v>
          </cell>
        </row>
        <row r="14">
          <cell r="A14" t="str">
            <v>Sidewalk Construction &amp; Maintenance</v>
          </cell>
          <cell r="B14">
            <v>11</v>
          </cell>
        </row>
        <row r="15">
          <cell r="A15" t="str">
            <v>Street Improvements</v>
          </cell>
          <cell r="B15">
            <v>12</v>
          </cell>
        </row>
        <row r="16">
          <cell r="A16" t="str">
            <v>Thoroughfare Excise Tax</v>
          </cell>
          <cell r="B16">
            <v>13</v>
          </cell>
        </row>
        <row r="17">
          <cell r="A17" t="str">
            <v>Thoroughfare Non-Excise Tax</v>
          </cell>
          <cell r="B17">
            <v>14</v>
          </cell>
        </row>
        <row r="18">
          <cell r="A18" t="str">
            <v>Traffic Signals</v>
          </cell>
          <cell r="B18">
            <v>15</v>
          </cell>
        </row>
        <row r="19">
          <cell r="A19" t="str">
            <v>Contingency-Street Improvements</v>
          </cell>
          <cell r="B19">
            <v>16</v>
          </cell>
        </row>
        <row r="22">
          <cell r="A22" t="str">
            <v>GO Bonds</v>
          </cell>
          <cell r="B22">
            <v>1</v>
          </cell>
        </row>
        <row r="23">
          <cell r="A23" t="str">
            <v>20 yr GO Bonds</v>
          </cell>
          <cell r="B23">
            <v>2</v>
          </cell>
        </row>
        <row r="24">
          <cell r="A24" t="str">
            <v>PAYG</v>
          </cell>
          <cell r="B24">
            <v>3</v>
          </cell>
        </row>
        <row r="25">
          <cell r="A25" t="str">
            <v>Excise Tax</v>
          </cell>
          <cell r="B25">
            <v>4</v>
          </cell>
        </row>
        <row r="26">
          <cell r="A26" t="str">
            <v>1/8th Sales Tax</v>
          </cell>
          <cell r="B26">
            <v>5</v>
          </cell>
        </row>
        <row r="27">
          <cell r="A27" t="str">
            <v>Escrow Funds</v>
          </cell>
          <cell r="B27">
            <v>6</v>
          </cell>
        </row>
        <row r="28">
          <cell r="A28" t="str">
            <v>Special Assessments</v>
          </cell>
          <cell r="B28">
            <v>7</v>
          </cell>
        </row>
        <row r="29">
          <cell r="A29" t="str">
            <v>Storm Water Utility</v>
          </cell>
          <cell r="B29">
            <v>8</v>
          </cell>
        </row>
        <row r="30">
          <cell r="A30" t="str">
            <v>Johnson County Funds</v>
          </cell>
          <cell r="B30">
            <v>9</v>
          </cell>
        </row>
        <row r="31">
          <cell r="A31" t="str">
            <v>Eco Devo Sales Tax</v>
          </cell>
          <cell r="B31">
            <v>10</v>
          </cell>
        </row>
        <row r="32">
          <cell r="A32" t="str">
            <v>Funds from Other Cities</v>
          </cell>
          <cell r="B32">
            <v>11</v>
          </cell>
        </row>
        <row r="33">
          <cell r="A33" t="str">
            <v>KDOT</v>
          </cell>
          <cell r="B33">
            <v>12</v>
          </cell>
        </row>
        <row r="34">
          <cell r="A34" t="str">
            <v>Federal Transportation Funding</v>
          </cell>
          <cell r="B34">
            <v>13</v>
          </cell>
        </row>
        <row r="35">
          <cell r="A35" t="str">
            <v>Community Dev Block Grant</v>
          </cell>
          <cell r="B35">
            <v>14</v>
          </cell>
        </row>
        <row r="36">
          <cell r="A36" t="str">
            <v>Other Federal Financing</v>
          </cell>
          <cell r="B36">
            <v>15</v>
          </cell>
        </row>
        <row r="37">
          <cell r="A37" t="str">
            <v>Equipment Reserve Fund</v>
          </cell>
          <cell r="B37">
            <v>16</v>
          </cell>
        </row>
        <row r="38">
          <cell r="A38" t="str">
            <v>Golf Revenue</v>
          </cell>
          <cell r="B38">
            <v>17</v>
          </cell>
        </row>
        <row r="39">
          <cell r="A39" t="str">
            <v>Special Parks &amp; Rec</v>
          </cell>
          <cell r="B39">
            <v>18</v>
          </cell>
        </row>
        <row r="40">
          <cell r="A40" t="str">
            <v>Private Contributions</v>
          </cell>
          <cell r="B40">
            <v>19</v>
          </cell>
        </row>
        <row r="41">
          <cell r="A41" t="str">
            <v>Other Debt Financing</v>
          </cell>
          <cell r="B41">
            <v>20</v>
          </cell>
        </row>
        <row r="42">
          <cell r="A42" t="str">
            <v>Other Financing Sources</v>
          </cell>
          <cell r="B42">
            <v>21</v>
          </cell>
        </row>
        <row r="57">
          <cell r="A57" t="str">
            <v>BR</v>
          </cell>
          <cell r="B57" t="str">
            <v>Bridge Replacement</v>
          </cell>
        </row>
        <row r="58">
          <cell r="A58" t="str">
            <v>FB</v>
          </cell>
          <cell r="B58" t="str">
            <v>Fire Service-Public Buildings</v>
          </cell>
        </row>
        <row r="59">
          <cell r="A59" t="str">
            <v>FE</v>
          </cell>
          <cell r="B59" t="str">
            <v>Fire Service-Public Equipment</v>
          </cell>
        </row>
        <row r="60">
          <cell r="A60" t="str">
            <v>PB</v>
          </cell>
          <cell r="B60" t="str">
            <v>Public Buildings</v>
          </cell>
        </row>
        <row r="61">
          <cell r="A61" t="str">
            <v>PE</v>
          </cell>
          <cell r="B61" t="str">
            <v>Public Equipment</v>
          </cell>
        </row>
        <row r="62">
          <cell r="A62" t="str">
            <v>PR</v>
          </cell>
          <cell r="B62" t="str">
            <v>Parks &amp; Recreation</v>
          </cell>
        </row>
        <row r="63">
          <cell r="A63" t="str">
            <v>SD</v>
          </cell>
          <cell r="B63" t="str">
            <v>Storm Drainage</v>
          </cell>
        </row>
        <row r="64">
          <cell r="A64" t="str">
            <v>SL</v>
          </cell>
          <cell r="B64" t="str">
            <v>Streetlighting</v>
          </cell>
        </row>
        <row r="65">
          <cell r="A65" t="str">
            <v>SR</v>
          </cell>
          <cell r="B65" t="str">
            <v>Residential Street Program</v>
          </cell>
        </row>
        <row r="66">
          <cell r="A66" t="str">
            <v>ST</v>
          </cell>
          <cell r="B66" t="str">
            <v>Street Improvements</v>
          </cell>
        </row>
        <row r="67">
          <cell r="A67" t="str">
            <v>SW</v>
          </cell>
          <cell r="B67" t="str">
            <v>Sidewalk Construction &amp; Maintenance</v>
          </cell>
        </row>
        <row r="68">
          <cell r="A68" t="str">
            <v>TE</v>
          </cell>
          <cell r="B68" t="str">
            <v>Thoroughfare Excise Tax</v>
          </cell>
        </row>
        <row r="69">
          <cell r="A69" t="str">
            <v>TH</v>
          </cell>
          <cell r="B69" t="str">
            <v>Thoroughfare Non-Excise Tax</v>
          </cell>
        </row>
        <row r="70">
          <cell r="A70" t="str">
            <v>TS</v>
          </cell>
          <cell r="B70" t="str">
            <v>Traffic Signals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umbers for Database"/>
      <sheetName val="Five-Year CIP"/>
      <sheetName val="By Project - All Years"/>
      <sheetName val="CIP Summary for WP"/>
      <sheetName val="2007 Sources"/>
      <sheetName val="2008 Projects"/>
      <sheetName val="2008 Sources"/>
      <sheetName val="Indiv Project"/>
      <sheetName val="by funding source"/>
      <sheetName val="data entry for forecast"/>
      <sheetName val="CIP Summary by YR &amp; Funding"/>
      <sheetName val="template"/>
    </sheetNames>
    <sheetDataSet>
      <sheetData sheetId="0"/>
      <sheetData sheetId="1">
        <row r="4">
          <cell r="A4" t="str">
            <v>Bridge Replacement</v>
          </cell>
          <cell r="B4">
            <v>1</v>
          </cell>
        </row>
        <row r="5">
          <cell r="A5" t="str">
            <v>Public Buildings</v>
          </cell>
          <cell r="B5">
            <v>2</v>
          </cell>
        </row>
        <row r="6">
          <cell r="A6" t="str">
            <v>Public Equipment</v>
          </cell>
          <cell r="B6">
            <v>3</v>
          </cell>
        </row>
        <row r="7">
          <cell r="A7" t="str">
            <v>Fire Service-Public Buildings</v>
          </cell>
          <cell r="B7">
            <v>4</v>
          </cell>
        </row>
        <row r="8">
          <cell r="A8" t="str">
            <v>Fire Service-Public Equipment</v>
          </cell>
          <cell r="B8">
            <v>5</v>
          </cell>
        </row>
        <row r="9">
          <cell r="A9" t="str">
            <v>Parks &amp; Recreation</v>
          </cell>
          <cell r="B9">
            <v>6</v>
          </cell>
        </row>
        <row r="10">
          <cell r="A10" t="str">
            <v>Golf Course</v>
          </cell>
          <cell r="B10">
            <v>7</v>
          </cell>
        </row>
        <row r="11">
          <cell r="A11" t="str">
            <v>Storm Drainage</v>
          </cell>
          <cell r="B11">
            <v>8</v>
          </cell>
        </row>
        <row r="12">
          <cell r="A12" t="str">
            <v>Streetlighting</v>
          </cell>
          <cell r="B12">
            <v>9</v>
          </cell>
        </row>
        <row r="13">
          <cell r="A13" t="str">
            <v>Residential Street Program</v>
          </cell>
          <cell r="B13">
            <v>10</v>
          </cell>
        </row>
        <row r="14">
          <cell r="A14" t="str">
            <v>Sidewalk Construction &amp; Maintenance</v>
          </cell>
          <cell r="B14">
            <v>11</v>
          </cell>
        </row>
        <row r="15">
          <cell r="A15" t="str">
            <v>Street Improvements</v>
          </cell>
          <cell r="B15">
            <v>12</v>
          </cell>
        </row>
        <row r="16">
          <cell r="A16" t="str">
            <v>Thoroughfare Excise Tax</v>
          </cell>
          <cell r="B16">
            <v>13</v>
          </cell>
        </row>
        <row r="17">
          <cell r="A17" t="str">
            <v>Thoroughfare Non-Excise Tax</v>
          </cell>
          <cell r="B17">
            <v>14</v>
          </cell>
        </row>
        <row r="18">
          <cell r="A18" t="str">
            <v>Traffic Signals</v>
          </cell>
          <cell r="B18">
            <v>15</v>
          </cell>
        </row>
        <row r="19">
          <cell r="A19" t="str">
            <v>Contingency-Street Improvements</v>
          </cell>
          <cell r="B19">
            <v>16</v>
          </cell>
        </row>
        <row r="22">
          <cell r="A22" t="str">
            <v>GO Bonds</v>
          </cell>
          <cell r="B22">
            <v>1</v>
          </cell>
        </row>
        <row r="23">
          <cell r="A23" t="str">
            <v>20 yr GO Bonds</v>
          </cell>
          <cell r="B23">
            <v>2</v>
          </cell>
        </row>
        <row r="24">
          <cell r="A24" t="str">
            <v>PAYG</v>
          </cell>
          <cell r="B24">
            <v>3</v>
          </cell>
        </row>
        <row r="25">
          <cell r="A25" t="str">
            <v>Excise Tax</v>
          </cell>
          <cell r="B25">
            <v>4</v>
          </cell>
        </row>
        <row r="26">
          <cell r="A26" t="str">
            <v>1/8th Sales Tax</v>
          </cell>
          <cell r="B26">
            <v>5</v>
          </cell>
        </row>
        <row r="27">
          <cell r="A27" t="str">
            <v>Escrow Funds</v>
          </cell>
          <cell r="B27">
            <v>6</v>
          </cell>
        </row>
        <row r="28">
          <cell r="A28" t="str">
            <v>Special Assessments</v>
          </cell>
          <cell r="B28">
            <v>7</v>
          </cell>
        </row>
        <row r="29">
          <cell r="A29" t="str">
            <v>Storm Water Utility</v>
          </cell>
          <cell r="B29">
            <v>8</v>
          </cell>
        </row>
        <row r="30">
          <cell r="A30" t="str">
            <v>Johnson County Funds</v>
          </cell>
          <cell r="B30">
            <v>9</v>
          </cell>
        </row>
        <row r="31">
          <cell r="A31" t="str">
            <v>Eco Devo Sales Tax</v>
          </cell>
          <cell r="B31">
            <v>10</v>
          </cell>
        </row>
        <row r="32">
          <cell r="A32" t="str">
            <v>Funds from Other Cities</v>
          </cell>
          <cell r="B32">
            <v>11</v>
          </cell>
        </row>
        <row r="33">
          <cell r="A33" t="str">
            <v>KDOT</v>
          </cell>
          <cell r="B33">
            <v>12</v>
          </cell>
        </row>
        <row r="34">
          <cell r="A34" t="str">
            <v>Federal Transportation Funding</v>
          </cell>
          <cell r="B34">
            <v>13</v>
          </cell>
        </row>
        <row r="35">
          <cell r="A35" t="str">
            <v>Community Dev Block Grant</v>
          </cell>
          <cell r="B35">
            <v>14</v>
          </cell>
        </row>
        <row r="36">
          <cell r="A36" t="str">
            <v>Other Federal Financing</v>
          </cell>
          <cell r="B36">
            <v>15</v>
          </cell>
        </row>
        <row r="37">
          <cell r="A37" t="str">
            <v>Equipment Reserve Fund</v>
          </cell>
          <cell r="B37">
            <v>16</v>
          </cell>
        </row>
        <row r="38">
          <cell r="A38" t="str">
            <v>Golf Revenue</v>
          </cell>
          <cell r="B38">
            <v>17</v>
          </cell>
        </row>
        <row r="39">
          <cell r="A39" t="str">
            <v>Special Parks &amp; Rec</v>
          </cell>
          <cell r="B39">
            <v>18</v>
          </cell>
        </row>
        <row r="40">
          <cell r="A40" t="str">
            <v>Private Contributions</v>
          </cell>
          <cell r="B40">
            <v>19</v>
          </cell>
        </row>
        <row r="41">
          <cell r="A41" t="str">
            <v>Other Debt Financing</v>
          </cell>
          <cell r="B41">
            <v>20</v>
          </cell>
        </row>
        <row r="42">
          <cell r="A42" t="str">
            <v>Other Financing Sources</v>
          </cell>
          <cell r="B42">
            <v>21</v>
          </cell>
        </row>
        <row r="57">
          <cell r="A57" t="str">
            <v>BR</v>
          </cell>
          <cell r="B57" t="str">
            <v>Bridge Replacement</v>
          </cell>
        </row>
        <row r="58">
          <cell r="A58" t="str">
            <v>FB</v>
          </cell>
          <cell r="B58" t="str">
            <v>Fire Service-Public Buildings</v>
          </cell>
        </row>
        <row r="59">
          <cell r="A59" t="str">
            <v>FE</v>
          </cell>
          <cell r="B59" t="str">
            <v>Fire Service-Public Equipment</v>
          </cell>
        </row>
        <row r="60">
          <cell r="A60" t="str">
            <v>PB</v>
          </cell>
          <cell r="B60" t="str">
            <v>Public Buildings</v>
          </cell>
        </row>
        <row r="61">
          <cell r="A61" t="str">
            <v>PE</v>
          </cell>
          <cell r="B61" t="str">
            <v>Public Equipment</v>
          </cell>
        </row>
        <row r="62">
          <cell r="A62" t="str">
            <v>PR</v>
          </cell>
          <cell r="B62" t="str">
            <v>Parks &amp; Recreation</v>
          </cell>
        </row>
        <row r="63">
          <cell r="A63" t="str">
            <v>SD</v>
          </cell>
          <cell r="B63" t="str">
            <v>Storm Drainage</v>
          </cell>
        </row>
        <row r="64">
          <cell r="A64" t="str">
            <v>SL</v>
          </cell>
          <cell r="B64" t="str">
            <v>Streetlighting</v>
          </cell>
        </row>
        <row r="65">
          <cell r="A65" t="str">
            <v>SR</v>
          </cell>
          <cell r="B65" t="str">
            <v>Residential Street Program</v>
          </cell>
        </row>
        <row r="66">
          <cell r="A66" t="str">
            <v>ST</v>
          </cell>
          <cell r="B66" t="str">
            <v>Street Improvements</v>
          </cell>
        </row>
        <row r="67">
          <cell r="A67" t="str">
            <v>SW</v>
          </cell>
          <cell r="B67" t="str">
            <v>Sidewalk Construction &amp; Maintenance</v>
          </cell>
        </row>
        <row r="68">
          <cell r="A68" t="str">
            <v>TE</v>
          </cell>
          <cell r="B68" t="str">
            <v>Thoroughfare Excise Tax</v>
          </cell>
        </row>
        <row r="69">
          <cell r="A69" t="str">
            <v>TH</v>
          </cell>
          <cell r="B69" t="str">
            <v>Thoroughfare Non-Excise Tax</v>
          </cell>
        </row>
        <row r="70">
          <cell r="A70" t="str">
            <v>TS</v>
          </cell>
          <cell r="B70" t="str">
            <v>Traffic Signals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6"/>
  <sheetViews>
    <sheetView tabSelected="1" zoomScale="80" zoomScaleNormal="80" zoomScaleSheetLayoutView="80" workbookViewId="0">
      <selection activeCell="AD6" sqref="AD6"/>
    </sheetView>
  </sheetViews>
  <sheetFormatPr defaultRowHeight="15.75" outlineLevelCol="1"/>
  <cols>
    <col min="1" max="1" width="16.125" style="3" customWidth="1"/>
    <col min="2" max="2" width="13.125" style="3" customWidth="1"/>
    <col min="3" max="3" width="14.75" style="3" customWidth="1"/>
    <col min="4" max="6" width="13.125" style="3" customWidth="1"/>
    <col min="7" max="7" width="14.125" style="3" customWidth="1"/>
    <col min="8" max="12" width="13.125" style="3" customWidth="1"/>
    <col min="13" max="13" width="15.375" style="3" customWidth="1"/>
    <col min="14" max="15" width="1.5" style="3" customWidth="1"/>
    <col min="16" max="22" width="9" style="3" hidden="1" customWidth="1" outlineLevel="1"/>
    <col min="23" max="23" width="9" style="3" collapsed="1"/>
    <col min="24" max="32" width="9" style="81"/>
    <col min="33" max="16384" width="9" style="3"/>
  </cols>
  <sheetData>
    <row r="1" spans="1:18" ht="19.5" customHeight="1">
      <c r="A1" s="1"/>
      <c r="B1" s="2"/>
      <c r="D1" s="4" t="s">
        <v>0</v>
      </c>
      <c r="E1" s="5"/>
      <c r="F1" s="208"/>
      <c r="G1" s="208"/>
      <c r="H1" s="75"/>
      <c r="I1" s="75"/>
      <c r="J1" s="79"/>
      <c r="K1" s="79"/>
      <c r="L1" s="79"/>
      <c r="M1" s="80"/>
    </row>
    <row r="2" spans="1:18" ht="19.5" customHeight="1">
      <c r="A2" s="36"/>
      <c r="B2" s="37"/>
      <c r="D2" s="6" t="s">
        <v>1</v>
      </c>
      <c r="E2" s="7"/>
      <c r="F2" s="210"/>
      <c r="G2" s="211"/>
      <c r="H2" s="211"/>
      <c r="I2" s="211"/>
      <c r="J2" s="82"/>
      <c r="K2" s="82"/>
      <c r="L2" s="82"/>
      <c r="M2" s="83"/>
      <c r="R2" s="8" t="s">
        <v>2</v>
      </c>
    </row>
    <row r="3" spans="1:18" ht="19.5" customHeight="1">
      <c r="A3" s="9" t="s">
        <v>83</v>
      </c>
      <c r="B3" s="10"/>
      <c r="D3" s="6" t="s">
        <v>3</v>
      </c>
      <c r="E3" s="7"/>
      <c r="F3" s="209"/>
      <c r="G3" s="209"/>
      <c r="H3" s="209"/>
      <c r="I3" s="209"/>
      <c r="J3" s="82"/>
      <c r="K3" s="82"/>
      <c r="L3" s="82"/>
      <c r="M3" s="83"/>
      <c r="R3" s="28" t="s">
        <v>65</v>
      </c>
    </row>
    <row r="4" spans="1:18" ht="19.5" customHeight="1">
      <c r="A4" s="9" t="s">
        <v>4</v>
      </c>
      <c r="B4" s="10"/>
      <c r="D4" s="6" t="s">
        <v>5</v>
      </c>
      <c r="E4" s="7"/>
      <c r="F4" s="209"/>
      <c r="G4" s="209"/>
      <c r="H4" s="209"/>
      <c r="I4" s="209"/>
      <c r="J4" s="82"/>
      <c r="K4" s="82"/>
      <c r="L4" s="82"/>
      <c r="M4" s="83"/>
      <c r="R4" s="28" t="s">
        <v>66</v>
      </c>
    </row>
    <row r="5" spans="1:18" ht="16.5" customHeight="1" thickBot="1">
      <c r="A5" s="11"/>
      <c r="B5" s="12"/>
      <c r="D5" s="13"/>
      <c r="E5" s="14"/>
      <c r="F5" s="84"/>
      <c r="G5" s="84"/>
      <c r="H5" s="84"/>
      <c r="I5" s="84"/>
      <c r="J5" s="84"/>
      <c r="K5" s="84"/>
      <c r="L5" s="84"/>
      <c r="M5" s="85"/>
      <c r="R5" s="28" t="s">
        <v>67</v>
      </c>
    </row>
    <row r="6" spans="1:18" ht="16.5" thickBot="1">
      <c r="R6" s="28" t="s">
        <v>68</v>
      </c>
    </row>
    <row r="7" spans="1:18" ht="16.5" thickBot="1">
      <c r="A7" s="15" t="s">
        <v>56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R7" s="28" t="s">
        <v>69</v>
      </c>
    </row>
    <row r="8" spans="1:18">
      <c r="A8" s="212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4"/>
      <c r="R8" s="28"/>
    </row>
    <row r="9" spans="1:18" ht="15.75" customHeight="1">
      <c r="A9" s="215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7"/>
      <c r="R9" s="28"/>
    </row>
    <row r="10" spans="1:18">
      <c r="A10" s="215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7"/>
      <c r="R10" s="28"/>
    </row>
    <row r="11" spans="1:18">
      <c r="A11" s="215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7"/>
      <c r="R11" s="28"/>
    </row>
    <row r="12" spans="1:18" ht="16.5" thickBot="1">
      <c r="A12" s="215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7"/>
      <c r="R12" s="28"/>
    </row>
    <row r="13" spans="1:18" ht="16.5" thickBot="1">
      <c r="A13" s="15" t="s">
        <v>57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R13" s="28"/>
    </row>
    <row r="14" spans="1:18">
      <c r="A14" s="212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4"/>
      <c r="R14" s="28"/>
    </row>
    <row r="15" spans="1:18">
      <c r="A15" s="215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7"/>
      <c r="R15" s="38" t="s">
        <v>5</v>
      </c>
    </row>
    <row r="16" spans="1:18">
      <c r="A16" s="215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7"/>
      <c r="R16" s="28" t="s">
        <v>70</v>
      </c>
    </row>
    <row r="17" spans="1:22" ht="16.5" thickBot="1">
      <c r="A17" s="220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2"/>
      <c r="R17" s="3" t="s">
        <v>52</v>
      </c>
    </row>
    <row r="18" spans="1:22" ht="16.5" thickBot="1">
      <c r="F18" s="33"/>
      <c r="G18" s="33"/>
      <c r="H18" s="33"/>
      <c r="I18" s="33"/>
      <c r="J18" s="33"/>
      <c r="R18" s="28" t="s">
        <v>53</v>
      </c>
    </row>
    <row r="19" spans="1:22" ht="16.5" thickBot="1">
      <c r="A19" s="15" t="s">
        <v>6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9"/>
      <c r="R19" s="28" t="s">
        <v>54</v>
      </c>
    </row>
    <row r="20" spans="1:22" ht="16.5" thickBot="1">
      <c r="A20" s="39" t="s">
        <v>8</v>
      </c>
      <c r="B20" s="40"/>
      <c r="C20" s="41"/>
      <c r="F20" s="41"/>
      <c r="G20" s="59"/>
      <c r="H20" s="41"/>
      <c r="I20" s="41"/>
      <c r="J20" s="41"/>
      <c r="R20" s="28" t="s">
        <v>55</v>
      </c>
    </row>
    <row r="21" spans="1:22" ht="63.75" thickBot="1">
      <c r="A21" s="42" t="s">
        <v>58</v>
      </c>
      <c r="B21" s="43" t="s">
        <v>13</v>
      </c>
      <c r="C21" s="44" t="s">
        <v>17</v>
      </c>
      <c r="D21" s="44" t="s">
        <v>20</v>
      </c>
      <c r="E21" s="44" t="s">
        <v>23</v>
      </c>
      <c r="F21" s="44" t="s">
        <v>24</v>
      </c>
      <c r="G21" s="44" t="s">
        <v>25</v>
      </c>
      <c r="H21" s="44" t="s">
        <v>29</v>
      </c>
      <c r="I21" s="44" t="s">
        <v>33</v>
      </c>
      <c r="J21" s="44" t="s">
        <v>36</v>
      </c>
      <c r="K21" s="44" t="s">
        <v>61</v>
      </c>
      <c r="L21" s="44" t="s">
        <v>39</v>
      </c>
      <c r="M21" s="44" t="s">
        <v>62</v>
      </c>
    </row>
    <row r="22" spans="1:22">
      <c r="A22" s="88"/>
      <c r="B22" s="89"/>
      <c r="C22" s="90"/>
      <c r="D22" s="90"/>
      <c r="E22" s="90"/>
      <c r="F22" s="45"/>
      <c r="G22" s="45"/>
      <c r="H22" s="45"/>
      <c r="I22" s="45"/>
      <c r="J22" s="45"/>
      <c r="K22" s="90"/>
      <c r="L22" s="90"/>
      <c r="M22" s="90"/>
    </row>
    <row r="23" spans="1:22">
      <c r="A23" s="91"/>
      <c r="B23" s="89"/>
      <c r="C23" s="90"/>
      <c r="D23" s="90"/>
      <c r="E23" s="90"/>
      <c r="F23" s="45"/>
      <c r="G23" s="45"/>
      <c r="H23" s="45"/>
      <c r="I23" s="45"/>
      <c r="J23" s="45"/>
      <c r="K23" s="90"/>
      <c r="L23" s="90"/>
      <c r="M23" s="90"/>
      <c r="R23" s="46" t="s">
        <v>12</v>
      </c>
    </row>
    <row r="24" spans="1:22">
      <c r="A24" s="91"/>
      <c r="B24" s="89"/>
      <c r="C24" s="90"/>
      <c r="D24" s="90"/>
      <c r="E24" s="90"/>
      <c r="F24" s="45"/>
      <c r="G24" s="45"/>
      <c r="H24" s="45"/>
      <c r="I24" s="45"/>
      <c r="J24" s="45"/>
      <c r="K24" s="90"/>
      <c r="L24" s="90"/>
      <c r="M24" s="90"/>
      <c r="Q24" s="98" t="s">
        <v>14</v>
      </c>
      <c r="R24" s="99" t="s">
        <v>15</v>
      </c>
      <c r="S24" s="100"/>
      <c r="T24" s="100"/>
      <c r="U24" s="100"/>
      <c r="V24" s="100" t="s">
        <v>16</v>
      </c>
    </row>
    <row r="25" spans="1:22">
      <c r="A25" s="91"/>
      <c r="B25" s="89"/>
      <c r="C25" s="90"/>
      <c r="D25" s="90"/>
      <c r="E25" s="90"/>
      <c r="F25" s="45"/>
      <c r="G25" s="45"/>
      <c r="H25" s="45"/>
      <c r="I25" s="45"/>
      <c r="J25" s="45"/>
      <c r="K25" s="90"/>
      <c r="L25" s="90"/>
      <c r="M25" s="90"/>
      <c r="Q25" s="101"/>
      <c r="R25" s="99" t="s">
        <v>18</v>
      </c>
      <c r="S25" s="100"/>
      <c r="T25" s="100"/>
      <c r="U25" s="100"/>
      <c r="V25" s="100" t="s">
        <v>19</v>
      </c>
    </row>
    <row r="26" spans="1:22">
      <c r="A26" s="91"/>
      <c r="B26" s="89"/>
      <c r="C26" s="90"/>
      <c r="D26" s="90"/>
      <c r="E26" s="90"/>
      <c r="F26" s="45"/>
      <c r="G26" s="45"/>
      <c r="H26" s="45"/>
      <c r="I26" s="45"/>
      <c r="J26" s="45"/>
      <c r="K26" s="90"/>
      <c r="L26" s="90"/>
      <c r="M26" s="90"/>
      <c r="Q26" s="101"/>
      <c r="R26" s="99" t="s">
        <v>21</v>
      </c>
      <c r="S26" s="100"/>
      <c r="T26" s="100"/>
      <c r="U26" s="100"/>
      <c r="V26" s="100" t="s">
        <v>22</v>
      </c>
    </row>
    <row r="27" spans="1:22" ht="16.5" thickBot="1">
      <c r="A27" s="92"/>
      <c r="B27" s="93"/>
      <c r="C27" s="94"/>
      <c r="D27" s="94"/>
      <c r="E27" s="94"/>
      <c r="F27" s="47"/>
      <c r="G27" s="47"/>
      <c r="H27" s="47"/>
      <c r="I27" s="47"/>
      <c r="J27" s="47"/>
      <c r="K27" s="94"/>
      <c r="L27" s="94"/>
      <c r="M27" s="94"/>
      <c r="Q27" s="102" t="s">
        <v>26</v>
      </c>
      <c r="R27" s="103" t="s">
        <v>27</v>
      </c>
      <c r="S27" s="100"/>
      <c r="T27" s="100"/>
      <c r="U27" s="100"/>
      <c r="V27" s="100" t="s">
        <v>28</v>
      </c>
    </row>
    <row r="28" spans="1:22" ht="32.25" thickBot="1">
      <c r="A28" s="48" t="s">
        <v>60</v>
      </c>
      <c r="B28" s="58">
        <f>SUM(B22:B27)</f>
        <v>0</v>
      </c>
      <c r="C28" s="58">
        <f t="shared" ref="C28:M28" si="0">SUM(C22:C27)</f>
        <v>0</v>
      </c>
      <c r="D28" s="58">
        <f t="shared" si="0"/>
        <v>0</v>
      </c>
      <c r="E28" s="58">
        <f t="shared" si="0"/>
        <v>0</v>
      </c>
      <c r="F28" s="58">
        <f t="shared" si="0"/>
        <v>0</v>
      </c>
      <c r="G28" s="58">
        <f t="shared" si="0"/>
        <v>0</v>
      </c>
      <c r="H28" s="58">
        <f t="shared" si="0"/>
        <v>0</v>
      </c>
      <c r="I28" s="58">
        <f t="shared" si="0"/>
        <v>0</v>
      </c>
      <c r="J28" s="58">
        <f t="shared" si="0"/>
        <v>0</v>
      </c>
      <c r="K28" s="58">
        <f t="shared" si="0"/>
        <v>0</v>
      </c>
      <c r="L28" s="58">
        <f t="shared" si="0"/>
        <v>0</v>
      </c>
      <c r="M28" s="58">
        <f t="shared" si="0"/>
        <v>0</v>
      </c>
      <c r="Q28" s="104"/>
      <c r="R28" s="103" t="s">
        <v>71</v>
      </c>
      <c r="S28" s="100"/>
      <c r="T28" s="100"/>
      <c r="U28" s="100"/>
      <c r="V28" s="100" t="s">
        <v>72</v>
      </c>
    </row>
    <row r="29" spans="1:22">
      <c r="B29" s="28"/>
      <c r="C29" s="28"/>
      <c r="D29" s="28"/>
      <c r="E29" s="28"/>
      <c r="F29" s="61"/>
      <c r="G29" s="61"/>
      <c r="H29" s="61"/>
      <c r="I29" s="61"/>
      <c r="J29" s="61"/>
      <c r="K29" s="28"/>
      <c r="L29" s="49" t="s">
        <v>30</v>
      </c>
      <c r="M29" s="35">
        <f>SUM(B28:M28)</f>
        <v>0</v>
      </c>
      <c r="Q29" s="104"/>
      <c r="R29" s="103" t="s">
        <v>31</v>
      </c>
      <c r="S29" s="100"/>
      <c r="T29" s="100"/>
      <c r="U29" s="100"/>
      <c r="V29" s="100" t="s">
        <v>32</v>
      </c>
    </row>
    <row r="30" spans="1:22" ht="16.5" thickBot="1">
      <c r="B30" s="28"/>
      <c r="C30" s="28"/>
      <c r="D30" s="28"/>
      <c r="E30" s="28"/>
      <c r="F30" s="197"/>
      <c r="G30" s="198"/>
      <c r="H30" s="61"/>
      <c r="I30" s="61"/>
      <c r="J30" s="61"/>
      <c r="K30" s="28"/>
      <c r="L30" s="28"/>
      <c r="M30" s="28"/>
      <c r="Q30" s="104"/>
      <c r="R30" s="103" t="s">
        <v>34</v>
      </c>
      <c r="S30" s="100"/>
      <c r="T30" s="100"/>
      <c r="U30" s="100"/>
      <c r="V30" s="100" t="s">
        <v>35</v>
      </c>
    </row>
    <row r="31" spans="1:22" ht="16.5" thickBot="1">
      <c r="A31" s="15" t="s">
        <v>12</v>
      </c>
      <c r="B31" s="16"/>
      <c r="C31" s="17"/>
      <c r="D31" s="19"/>
      <c r="E31" s="28"/>
      <c r="F31" s="20" t="s">
        <v>80</v>
      </c>
      <c r="G31" s="21"/>
      <c r="H31" s="61"/>
      <c r="I31" s="20" t="s">
        <v>59</v>
      </c>
      <c r="J31" s="20"/>
      <c r="K31" s="20"/>
      <c r="L31" s="20"/>
      <c r="M31" s="56"/>
      <c r="Q31" s="104"/>
      <c r="R31" s="103" t="s">
        <v>73</v>
      </c>
      <c r="S31" s="100"/>
      <c r="T31" s="100"/>
      <c r="U31" s="100"/>
      <c r="V31" s="100" t="s">
        <v>74</v>
      </c>
    </row>
    <row r="32" spans="1:22">
      <c r="A32" s="27"/>
      <c r="B32" s="28"/>
      <c r="C32" s="22" t="s">
        <v>9</v>
      </c>
      <c r="D32" s="50" t="s">
        <v>10</v>
      </c>
      <c r="F32" s="23" t="s">
        <v>10</v>
      </c>
      <c r="G32" s="60" t="s">
        <v>11</v>
      </c>
      <c r="H32" s="61"/>
      <c r="I32" s="27"/>
      <c r="J32" s="28"/>
      <c r="K32" s="28"/>
      <c r="L32" s="28"/>
      <c r="M32" s="57"/>
      <c r="Q32" s="104"/>
      <c r="R32" s="103" t="s">
        <v>40</v>
      </c>
      <c r="S32" s="100"/>
      <c r="T32" s="100"/>
      <c r="U32" s="100"/>
      <c r="V32" s="100" t="s">
        <v>41</v>
      </c>
    </row>
    <row r="33" spans="1:22">
      <c r="A33" s="206"/>
      <c r="B33" s="207"/>
      <c r="C33" s="52">
        <v>0</v>
      </c>
      <c r="D33" s="29"/>
      <c r="F33" s="24" t="str">
        <f>IF(ISERROR(SMALL($A$22:$A$27,1)),"-",SMALL($A$22:$A$27,1))</f>
        <v>-</v>
      </c>
      <c r="G33" s="51">
        <f t="shared" ref="G33:G38" si="1">ROUND(SUMIF($A$22:$A$27,F33,$B$22:$B$27)+SUMIF($A$22:$A$27,F33,$C$22:$C$27)+SUMIF($A$22:$A$27,F33,$D$22:$D$27)+SUMIF($A$22:$A$27,F33,$E$22:$E$27)+SUMIF($A$22:$A$27,F33,$F$22:$F$27)+SUMIF($A$22:$A$27,F33,$G$22:$G$27)+SUMIF($A$22:$A$27,F33,$H$22:$H$27)+SUMIF($A$22:$A$27,F33,$I$22:$I$27)+SUMIF($A$22:$A$27,F33,$J$22:$J$27)+SUMIF($A$22:$A$27,F33,$K$22:$K$27)+SUMIF($A$22:$A$27,F33,$L$22:$L$27)+SUMIF($A$22:$A$27,F33,$M$22:$M$27),-2)</f>
        <v>0</v>
      </c>
      <c r="H33" s="53"/>
      <c r="I33" s="66" t="s">
        <v>16</v>
      </c>
      <c r="J33" s="72" t="s">
        <v>19</v>
      </c>
      <c r="K33" s="69" t="s">
        <v>22</v>
      </c>
      <c r="L33" s="63" t="s">
        <v>28</v>
      </c>
      <c r="M33" s="65" t="s">
        <v>72</v>
      </c>
      <c r="Q33" s="105" t="s">
        <v>43</v>
      </c>
      <c r="R33" s="106" t="s">
        <v>44</v>
      </c>
      <c r="S33" s="100"/>
      <c r="T33" s="100"/>
      <c r="U33" s="100"/>
      <c r="V33" s="100" t="s">
        <v>45</v>
      </c>
    </row>
    <row r="34" spans="1:22">
      <c r="A34" s="206"/>
      <c r="B34" s="207"/>
      <c r="C34" s="52">
        <v>0</v>
      </c>
      <c r="D34" s="29"/>
      <c r="F34" s="24" t="str">
        <f>IF(ISERROR(LARGE($A$22:$A$27,(RANK(F33,$A$22:$A$27,0)-1))),"-",LARGE($A$22:$A$27,(RANK(F33,$A$22:$A$27,0)-1)))</f>
        <v>-</v>
      </c>
      <c r="G34" s="51">
        <f t="shared" si="1"/>
        <v>0</v>
      </c>
      <c r="H34" s="7"/>
      <c r="I34" s="67">
        <f ca="1">ROUND(SUMIF($A$33:$B$46,I33,$C$33:$C$46),-2)+ROUND(SUMIF($A$33:$B$46,R24,$C$33:$C$46),-2)</f>
        <v>0</v>
      </c>
      <c r="J34" s="73">
        <f ca="1">ROUND(SUMIF($A$33:$B$46,J33,$C$33:$C$46),-2)+ROUND(SUMIF($A$33:$B$46,R25,$C$33:$C$46),-2)</f>
        <v>0</v>
      </c>
      <c r="K34" s="70">
        <f ca="1">ROUND(SUMIF($A$33:$B$46,K33,$C$33:$C$46),-2)+ROUND(SUMIF($A$33:$B$46,R26,$C$33:$C$46),-2)</f>
        <v>0</v>
      </c>
      <c r="L34" s="74">
        <f ca="1">ROUND(SUMIF($A$33:$B$46,L33,$C$33:$C$46),-2)+ROUND(SUMIF($A$33:$B$46,R27,$C$33:$C$46),-2)</f>
        <v>0</v>
      </c>
      <c r="M34" s="64">
        <f ca="1">ROUND(SUMIF($A$33:$B$46,M33,$C$33:$C$46),-2)+ROUND(SUMIF($A$33:$B$46,R28,$C$33:$C$46),-2)</f>
        <v>0</v>
      </c>
      <c r="Q34" s="100"/>
      <c r="R34" s="106" t="s">
        <v>46</v>
      </c>
      <c r="S34" s="100"/>
      <c r="T34" s="100"/>
      <c r="U34" s="100"/>
      <c r="V34" s="100" t="s">
        <v>47</v>
      </c>
    </row>
    <row r="35" spans="1:22">
      <c r="A35" s="206"/>
      <c r="B35" s="207"/>
      <c r="C35" s="52">
        <v>0</v>
      </c>
      <c r="D35" s="29"/>
      <c r="F35" s="24" t="str">
        <f>IF(ISERROR(LARGE($A$22:$A$27,(RANK(F34,$A$22:$A$27,0)-1))),"-",LARGE($A$22:$A$27,(RANK(F34,$A$22:$A$27,0)-1)))</f>
        <v>-</v>
      </c>
      <c r="G35" s="51">
        <f t="shared" si="1"/>
        <v>0</v>
      </c>
      <c r="H35" s="7"/>
      <c r="I35" s="27"/>
      <c r="J35" s="28"/>
      <c r="K35" s="28"/>
      <c r="L35" s="28"/>
      <c r="M35" s="57"/>
      <c r="Q35" s="25"/>
      <c r="R35" s="26" t="s">
        <v>81</v>
      </c>
      <c r="V35" s="3" t="s">
        <v>82</v>
      </c>
    </row>
    <row r="36" spans="1:22">
      <c r="A36" s="206"/>
      <c r="B36" s="207"/>
      <c r="C36" s="52">
        <v>0</v>
      </c>
      <c r="D36" s="29"/>
      <c r="F36" s="24" t="str">
        <f>IF(ISERROR(LARGE($A$22:$A$27,(RANK(F35,$A$22:$A$27,0)-1))),"-",LARGE($A$22:$A$27,(RANK(F35,$A$22:$A$27,0)-1)))</f>
        <v>-</v>
      </c>
      <c r="G36" s="51">
        <f t="shared" si="1"/>
        <v>0</v>
      </c>
      <c r="H36" s="41"/>
      <c r="I36" s="66" t="s">
        <v>32</v>
      </c>
      <c r="J36" s="72" t="s">
        <v>35</v>
      </c>
      <c r="K36" s="69" t="s">
        <v>74</v>
      </c>
      <c r="L36" s="63" t="s">
        <v>41</v>
      </c>
      <c r="M36" s="195"/>
      <c r="R36" s="26"/>
    </row>
    <row r="37" spans="1:22">
      <c r="A37" s="206"/>
      <c r="B37" s="207"/>
      <c r="C37" s="52">
        <v>0</v>
      </c>
      <c r="D37" s="29"/>
      <c r="F37" s="24" t="str">
        <f>IF(ISERROR(LARGE($A$22:$A$27,(RANK(F36,$A$22:$A$27,0)-1))),"-",LARGE($A$22:$A$27,(RANK(F36,$A$22:$A$27,0)-1)))</f>
        <v>-</v>
      </c>
      <c r="G37" s="51">
        <f t="shared" si="1"/>
        <v>0</v>
      </c>
      <c r="H37" s="86"/>
      <c r="I37" s="67">
        <f ca="1">ROUND(SUMIF($A$33:$B$46,I36,$C$33:$C$46),-2)+ROUND(SUMIF($A$33:$B$46,R29,$C$33:$C$46),-2)</f>
        <v>0</v>
      </c>
      <c r="J37" s="73">
        <f ca="1">ROUND(SUMIF($A$33:$B$46,J36,$C$33:$C$46),-2)+ROUND(SUMIF($A$33:$B$46,R30,$C$33:$C$46),-2)</f>
        <v>0</v>
      </c>
      <c r="K37" s="70">
        <f ca="1">ROUND(SUMIF($A$33:$B$46,K36,$C$33:$C$46),-2)+ROUND(SUMIF($A$33:$B$46,R31,$C$33:$C$46),-2)</f>
        <v>0</v>
      </c>
      <c r="L37" s="74">
        <f ca="1">ROUND(SUMIF($A$33:$B$46,L36,$C$33:$C$46),-2)+ROUND(SUMIF($A$33:$B$46,R32,$C$33:$C$46),-2)</f>
        <v>0</v>
      </c>
      <c r="M37" s="196"/>
      <c r="R37" s="26"/>
    </row>
    <row r="38" spans="1:22">
      <c r="A38" s="206"/>
      <c r="B38" s="207"/>
      <c r="C38" s="52">
        <v>0</v>
      </c>
      <c r="D38" s="29"/>
      <c r="F38" s="24" t="str">
        <f>IF(ISERROR(LARGE($A$22:$A$27,(RANK(F37,$A$22:$A$27,0)-1))),"-",LARGE($A$22:$A$27,(RANK(F37,$A$22:$A$27,0)-1)))</f>
        <v>-</v>
      </c>
      <c r="G38" s="51">
        <f t="shared" si="1"/>
        <v>0</v>
      </c>
      <c r="H38" s="86"/>
      <c r="I38" s="27"/>
      <c r="J38" s="28"/>
      <c r="K38" s="28"/>
      <c r="L38" s="28"/>
      <c r="M38" s="57"/>
      <c r="R38" s="26"/>
    </row>
    <row r="39" spans="1:22" ht="16.5" thickBot="1">
      <c r="A39" s="206"/>
      <c r="B39" s="207"/>
      <c r="C39" s="52">
        <v>0</v>
      </c>
      <c r="D39" s="29"/>
      <c r="F39" s="199" t="s">
        <v>30</v>
      </c>
      <c r="G39" s="200">
        <f>ROUND(SUM(G33:G38),-2)</f>
        <v>0</v>
      </c>
      <c r="H39" s="86"/>
      <c r="I39" s="66" t="s">
        <v>45</v>
      </c>
      <c r="J39" s="69" t="s">
        <v>47</v>
      </c>
      <c r="K39" s="69" t="s">
        <v>82</v>
      </c>
      <c r="L39" s="202" t="s">
        <v>30</v>
      </c>
      <c r="M39" s="203"/>
      <c r="R39" s="26"/>
    </row>
    <row r="40" spans="1:22" ht="16.5" thickBot="1">
      <c r="A40" s="206"/>
      <c r="B40" s="207"/>
      <c r="C40" s="52">
        <v>0</v>
      </c>
      <c r="D40" s="29"/>
      <c r="H40" s="86"/>
      <c r="I40" s="68">
        <f ca="1">ROUND(SUMIF($A$33:$B$46,I39,$C$33:$C$46),-2)+ROUND(SUMIF($A$33:$B$46,R33,$C$33:$C$46),-2)</f>
        <v>0</v>
      </c>
      <c r="J40" s="71">
        <f ca="1">ROUND(SUMIF($A$33:$B$46,J39,$C$33:$C$46),-2)+ROUND(SUMIF($A$33:$B$46,R34,$C$33:$C$46),-2)</f>
        <v>0</v>
      </c>
      <c r="K40" s="71">
        <f ca="1">ROUND(SUMIF($A$33:$B$46,K39,$C$33:$C$46),-2)+ROUND(SUMIF($A$33:$B$46,R35,$C$33:$C$46),-2)</f>
        <v>0</v>
      </c>
      <c r="L40" s="204">
        <f ca="1">SUM(I34:M34,I37:L37,I40:K40)</f>
        <v>0</v>
      </c>
      <c r="M40" s="205"/>
      <c r="R40" s="26"/>
    </row>
    <row r="41" spans="1:22">
      <c r="A41" s="206"/>
      <c r="B41" s="207"/>
      <c r="C41" s="52">
        <v>0</v>
      </c>
      <c r="D41" s="29"/>
      <c r="F41" s="20" t="s">
        <v>79</v>
      </c>
      <c r="G41" s="21"/>
      <c r="H41" s="86"/>
    </row>
    <row r="42" spans="1:22">
      <c r="A42" s="206"/>
      <c r="B42" s="207"/>
      <c r="C42" s="52">
        <v>0</v>
      </c>
      <c r="D42" s="29"/>
      <c r="F42" s="23" t="s">
        <v>10</v>
      </c>
      <c r="G42" s="60" t="s">
        <v>11</v>
      </c>
      <c r="H42" s="86"/>
    </row>
    <row r="43" spans="1:22">
      <c r="A43" s="206"/>
      <c r="B43" s="207"/>
      <c r="C43" s="52">
        <v>0</v>
      </c>
      <c r="D43" s="29"/>
      <c r="F43" s="24" t="str">
        <f>IF(ISERROR(SMALL($A$22:$A$27,1)),"-",SMALL($A$22:$A$27,1))</f>
        <v>-</v>
      </c>
      <c r="G43" s="51">
        <f t="shared" ref="G43:G48" si="2">ROUND(SUMIF($D$33:$D$46,F43,$C$33:$C$46),-2)</f>
        <v>0</v>
      </c>
      <c r="H43" s="86"/>
      <c r="J43" s="86" t="s">
        <v>63</v>
      </c>
      <c r="K43" s="97"/>
      <c r="L43" s="97"/>
      <c r="M43" s="95"/>
    </row>
    <row r="44" spans="1:22">
      <c r="A44" s="206"/>
      <c r="B44" s="207"/>
      <c r="C44" s="52">
        <v>0</v>
      </c>
      <c r="D44" s="29"/>
      <c r="F44" s="24" t="str">
        <f>IF(ISERROR(LARGE($A$22:$A$27,(RANK(F43,$A$22:$A$27,0)-1))),"-",LARGE($A$22:$A$27,(RANK(F43,$A$22:$A$27,0)-1)))</f>
        <v>-</v>
      </c>
      <c r="G44" s="51">
        <f t="shared" si="2"/>
        <v>0</v>
      </c>
      <c r="H44" s="86"/>
      <c r="J44" s="78"/>
    </row>
    <row r="45" spans="1:22">
      <c r="A45" s="206"/>
      <c r="B45" s="207"/>
      <c r="C45" s="52">
        <v>0</v>
      </c>
      <c r="D45" s="29"/>
      <c r="F45" s="24" t="str">
        <f>IF(ISERROR(LARGE($A$22:$A$27,(RANK(F44,$A$22:$A$27,0)-1))),"-",LARGE($A$22:$A$27,(RANK(F44,$A$22:$A$27,0)-1)))</f>
        <v>-</v>
      </c>
      <c r="G45" s="51">
        <f t="shared" si="2"/>
        <v>0</v>
      </c>
      <c r="H45" s="86"/>
      <c r="L45" s="78" t="s">
        <v>64</v>
      </c>
      <c r="M45" s="96"/>
    </row>
    <row r="46" spans="1:22">
      <c r="A46" s="206"/>
      <c r="B46" s="207"/>
      <c r="C46" s="52">
        <v>0</v>
      </c>
      <c r="D46" s="29"/>
      <c r="F46" s="24" t="str">
        <f>IF(ISERROR(LARGE($A$22:$A$27,(RANK(F45,$A$22:$A$27,0)-1))),"-",LARGE($A$22:$A$27,(RANK(F45,$A$22:$A$27,0)-1)))</f>
        <v>-</v>
      </c>
      <c r="G46" s="51">
        <f t="shared" si="2"/>
        <v>0</v>
      </c>
      <c r="H46" s="86"/>
    </row>
    <row r="47" spans="1:22" ht="16.5" thickBot="1">
      <c r="A47" s="76" t="s">
        <v>30</v>
      </c>
      <c r="B47" s="218">
        <f>SUM(C33:C46)</f>
        <v>0</v>
      </c>
      <c r="C47" s="219"/>
      <c r="D47" s="77" t="str">
        <f>IF(ISBLANK(A33),"",IF(B47=G39," ","Does Not Match Project Total"))</f>
        <v/>
      </c>
      <c r="F47" s="24" t="str">
        <f>IF(ISERROR(LARGE($A$22:$A$27,(RANK(F46,$A$22:$A$27,0)-1))),"-",LARGE($A$22:$A$27,(RANK(F46,$A$22:$A$27,0)-1)))</f>
        <v>-</v>
      </c>
      <c r="G47" s="51">
        <f t="shared" si="2"/>
        <v>0</v>
      </c>
    </row>
    <row r="48" spans="1:22" ht="16.5" thickBot="1">
      <c r="F48" s="24" t="str">
        <f>IF(ISERROR(LARGE($A$22:$A$27,(RANK(F47,$A$22:$A$27,0)-1))),"-",LARGE($A$22:$A$27,(RANK(F47,$A$22:$A$27,0)-1)))</f>
        <v>-</v>
      </c>
      <c r="G48" s="51">
        <f t="shared" si="2"/>
        <v>0</v>
      </c>
      <c r="H48" s="86"/>
    </row>
    <row r="49" spans="1:13" ht="16.5" thickBot="1">
      <c r="A49" s="32" t="s">
        <v>50</v>
      </c>
      <c r="B49" s="17"/>
      <c r="C49" s="17"/>
      <c r="D49" s="87">
        <v>0</v>
      </c>
      <c r="F49" s="199" t="s">
        <v>30</v>
      </c>
      <c r="G49" s="200">
        <f>ROUND(SUM(G43:G48),-2)</f>
        <v>0</v>
      </c>
      <c r="H49" s="86"/>
      <c r="M49" s="201" t="e">
        <f ca="1">CELL("filename")</f>
        <v>#N/A</v>
      </c>
    </row>
    <row r="50" spans="1:13">
      <c r="F50" s="86"/>
      <c r="G50" s="86"/>
      <c r="H50" s="86"/>
    </row>
    <row r="51" spans="1:13">
      <c r="F51" s="53"/>
      <c r="G51" s="61"/>
      <c r="H51" s="53"/>
    </row>
    <row r="52" spans="1:13" ht="28.5" customHeight="1">
      <c r="A52" s="54"/>
      <c r="B52" s="55"/>
      <c r="C52" s="55"/>
      <c r="D52" s="55"/>
      <c r="E52" s="55"/>
      <c r="F52" s="55"/>
      <c r="G52" s="55"/>
      <c r="H52" s="55"/>
    </row>
    <row r="53" spans="1:13" ht="20.25" customHeight="1"/>
    <row r="54" spans="1:13" ht="21.75" customHeight="1">
      <c r="F54" s="7"/>
      <c r="G54" s="7"/>
      <c r="H54" s="7"/>
    </row>
    <row r="55" spans="1:13">
      <c r="F55" s="7"/>
      <c r="G55" s="7"/>
      <c r="H55" s="34"/>
    </row>
    <row r="56" spans="1:13">
      <c r="F56" s="7"/>
      <c r="G56" s="7"/>
      <c r="H56" s="7"/>
    </row>
    <row r="57" spans="1:13">
      <c r="F57" s="7"/>
      <c r="G57" s="62"/>
      <c r="H57" s="62"/>
    </row>
    <row r="58" spans="1:13">
      <c r="F58" s="7"/>
      <c r="G58" s="62"/>
      <c r="H58" s="62"/>
    </row>
    <row r="59" spans="1:13">
      <c r="F59" s="7"/>
      <c r="G59" s="62"/>
      <c r="H59" s="62"/>
    </row>
    <row r="60" spans="1:13">
      <c r="F60" s="7"/>
      <c r="G60" s="62"/>
      <c r="H60" s="62"/>
    </row>
    <row r="61" spans="1:13">
      <c r="F61" s="7"/>
      <c r="G61" s="62"/>
      <c r="H61" s="62"/>
    </row>
    <row r="62" spans="1:13">
      <c r="F62" s="7"/>
      <c r="G62" s="62"/>
      <c r="H62" s="62"/>
    </row>
    <row r="63" spans="1:13">
      <c r="F63" s="7"/>
      <c r="G63" s="62"/>
      <c r="H63" s="62"/>
    </row>
    <row r="64" spans="1:13">
      <c r="F64" s="7"/>
      <c r="G64" s="62"/>
      <c r="H64" s="62"/>
    </row>
    <row r="65" spans="6:19">
      <c r="F65" s="7"/>
      <c r="G65" s="62"/>
      <c r="H65" s="62"/>
      <c r="I65" s="62"/>
      <c r="J65" s="62"/>
      <c r="K65" s="7"/>
    </row>
    <row r="66" spans="6:19">
      <c r="F66" s="7"/>
      <c r="G66" s="62"/>
      <c r="H66" s="62"/>
      <c r="I66" s="62"/>
      <c r="J66" s="62"/>
      <c r="K66" s="7"/>
    </row>
    <row r="67" spans="6:19">
      <c r="F67" s="7"/>
      <c r="G67" s="62"/>
      <c r="H67" s="62"/>
      <c r="I67" s="62"/>
      <c r="J67" s="62"/>
      <c r="K67" s="7"/>
    </row>
    <row r="68" spans="6:19">
      <c r="F68" s="7"/>
      <c r="G68" s="62"/>
      <c r="H68" s="62"/>
      <c r="I68" s="62"/>
      <c r="J68" s="62"/>
      <c r="K68" s="7"/>
    </row>
    <row r="69" spans="6:19">
      <c r="F69" s="7"/>
      <c r="G69" s="62"/>
      <c r="H69" s="40"/>
      <c r="I69" s="40"/>
      <c r="J69" s="40"/>
      <c r="K69" s="7"/>
    </row>
    <row r="70" spans="6:19">
      <c r="F70" s="7"/>
      <c r="G70" s="7"/>
      <c r="H70" s="7"/>
      <c r="I70" s="7"/>
      <c r="J70" s="7"/>
      <c r="K70" s="7"/>
    </row>
    <row r="71" spans="6:19">
      <c r="F71" s="7"/>
      <c r="G71" s="7"/>
      <c r="H71" s="7"/>
      <c r="I71" s="7"/>
      <c r="J71" s="7"/>
      <c r="K71" s="7"/>
    </row>
    <row r="76" spans="6:19" ht="16.5" thickBot="1">
      <c r="R76" s="30" t="s">
        <v>48</v>
      </c>
      <c r="S76" s="31">
        <f>ROUND(D49,-2)</f>
        <v>0</v>
      </c>
    </row>
  </sheetData>
  <sheetProtection sheet="1" objects="1" scenarios="1"/>
  <mergeCells count="23">
    <mergeCell ref="B47:C47"/>
    <mergeCell ref="A40:B40"/>
    <mergeCell ref="A38:B38"/>
    <mergeCell ref="A43:B43"/>
    <mergeCell ref="A42:B42"/>
    <mergeCell ref="A44:B44"/>
    <mergeCell ref="A45:B45"/>
    <mergeCell ref="A46:B46"/>
    <mergeCell ref="L39:M39"/>
    <mergeCell ref="L40:M40"/>
    <mergeCell ref="A39:B39"/>
    <mergeCell ref="F1:G1"/>
    <mergeCell ref="A41:B41"/>
    <mergeCell ref="F3:I3"/>
    <mergeCell ref="F4:I4"/>
    <mergeCell ref="A34:B34"/>
    <mergeCell ref="F2:I2"/>
    <mergeCell ref="A8:M12"/>
    <mergeCell ref="A14:M17"/>
    <mergeCell ref="A33:B33"/>
    <mergeCell ref="A36:B36"/>
    <mergeCell ref="A37:B37"/>
    <mergeCell ref="A35:B35"/>
  </mergeCells>
  <dataValidations count="5">
    <dataValidation type="whole" allowBlank="1" showInputMessage="1" showErrorMessage="1" errorTitle="Enter Year" error="Please Enter correct year" sqref="D33:D46">
      <formula1>2000</formula1>
      <formula2>2030</formula2>
    </dataValidation>
    <dataValidation type="list" allowBlank="1" showInputMessage="1" showErrorMessage="1" error="Please use drop-down menu to select funding" sqref="I65:J68 G57:H68">
      <formula1>$R$24:$R$40</formula1>
    </dataValidation>
    <dataValidation type="list" allowBlank="1" showInputMessage="1" showErrorMessage="1" sqref="F3:I3">
      <formula1>$R$3:$R$7</formula1>
    </dataValidation>
    <dataValidation type="list" allowBlank="1" showInputMessage="1" showErrorMessage="1" sqref="F4:I5 J5:M5">
      <formula1>$R$16:$R$20</formula1>
    </dataValidation>
    <dataValidation type="list" allowBlank="1" showInputMessage="1" showErrorMessage="1" error="Please use drop-down menu to select funding" sqref="A33:B46">
      <formula1>$R$24:$R$35</formula1>
    </dataValidation>
  </dataValidations>
  <printOptions horizontalCentered="1" verticalCentered="1"/>
  <pageMargins left="0.45" right="0.45" top="0.49" bottom="0.38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opLeftCell="A28" zoomScale="80" zoomScaleNormal="80" zoomScaleSheetLayoutView="80" workbookViewId="0">
      <selection activeCell="S13" sqref="S13"/>
    </sheetView>
  </sheetViews>
  <sheetFormatPr defaultRowHeight="15.75" outlineLevelCol="1"/>
  <cols>
    <col min="1" max="1" width="2.875" style="109" customWidth="1"/>
    <col min="2" max="2" width="26.375" style="109" customWidth="1"/>
    <col min="3" max="3" width="1.5" style="109" customWidth="1"/>
    <col min="4" max="4" width="14" style="109" customWidth="1"/>
    <col min="5" max="5" width="11.625" style="109" customWidth="1"/>
    <col min="6" max="6" width="14" style="109" customWidth="1"/>
    <col min="7" max="7" width="3.125" style="109" customWidth="1"/>
    <col min="8" max="8" width="13" style="109" customWidth="1"/>
    <col min="9" max="9" width="14" style="109" customWidth="1"/>
    <col min="10" max="11" width="1.5" style="109" customWidth="1"/>
    <col min="12" max="18" width="9" style="109" customWidth="1" outlineLevel="1"/>
    <col min="19" max="16384" width="9" style="109"/>
  </cols>
  <sheetData>
    <row r="1" spans="1:14" ht="19.5" customHeight="1">
      <c r="A1" s="107"/>
      <c r="B1" s="108"/>
      <c r="D1" s="110" t="s">
        <v>0</v>
      </c>
      <c r="E1" s="111"/>
      <c r="F1" s="112"/>
      <c r="G1" s="112"/>
      <c r="H1" s="112"/>
      <c r="I1" s="113"/>
    </row>
    <row r="2" spans="1:14" ht="19.5" customHeight="1">
      <c r="A2" s="114"/>
      <c r="B2" s="115"/>
      <c r="D2" s="116" t="s">
        <v>1</v>
      </c>
      <c r="E2" s="117"/>
      <c r="F2" s="225"/>
      <c r="G2" s="226"/>
      <c r="H2" s="226"/>
      <c r="I2" s="227"/>
      <c r="N2" s="118" t="s">
        <v>2</v>
      </c>
    </row>
    <row r="3" spans="1:14" ht="19.5" customHeight="1">
      <c r="A3" s="119" t="s">
        <v>75</v>
      </c>
      <c r="B3" s="120"/>
      <c r="D3" s="116" t="s">
        <v>3</v>
      </c>
      <c r="E3" s="117"/>
      <c r="F3" s="225"/>
      <c r="G3" s="225"/>
      <c r="H3" s="225"/>
      <c r="I3" s="228"/>
      <c r="N3" s="121" t="s">
        <v>65</v>
      </c>
    </row>
    <row r="4" spans="1:14" ht="19.5" customHeight="1">
      <c r="A4" s="122" t="s">
        <v>4</v>
      </c>
      <c r="B4" s="123"/>
      <c r="D4" s="116" t="s">
        <v>5</v>
      </c>
      <c r="E4" s="117"/>
      <c r="F4" s="225"/>
      <c r="G4" s="225"/>
      <c r="H4" s="225"/>
      <c r="I4" s="228"/>
      <c r="N4" s="124" t="s">
        <v>66</v>
      </c>
    </row>
    <row r="5" spans="1:14" ht="6.75" customHeight="1" thickBot="1">
      <c r="A5" s="125"/>
      <c r="B5" s="126"/>
      <c r="D5" s="127"/>
      <c r="E5" s="128"/>
      <c r="F5" s="129"/>
      <c r="G5" s="129"/>
      <c r="H5" s="129"/>
      <c r="I5" s="130"/>
      <c r="N5" s="124" t="s">
        <v>67</v>
      </c>
    </row>
    <row r="6" spans="1:14" ht="16.5" thickBot="1">
      <c r="N6" s="124" t="s">
        <v>68</v>
      </c>
    </row>
    <row r="7" spans="1:14" ht="16.5" thickBot="1">
      <c r="A7" s="131" t="s">
        <v>76</v>
      </c>
      <c r="B7" s="132"/>
      <c r="C7" s="133"/>
      <c r="D7" s="133"/>
      <c r="E7" s="133"/>
      <c r="F7" s="133"/>
      <c r="G7" s="133"/>
      <c r="H7" s="133"/>
      <c r="I7" s="134"/>
      <c r="N7" s="124" t="s">
        <v>69</v>
      </c>
    </row>
    <row r="8" spans="1:14">
      <c r="A8" s="229"/>
      <c r="B8" s="230"/>
      <c r="C8" s="230"/>
      <c r="D8" s="230"/>
      <c r="E8" s="230"/>
      <c r="F8" s="230"/>
      <c r="G8" s="230"/>
      <c r="H8" s="230"/>
      <c r="I8" s="231"/>
      <c r="N8" s="124"/>
    </row>
    <row r="9" spans="1:14">
      <c r="A9" s="232"/>
      <c r="B9" s="233"/>
      <c r="C9" s="233"/>
      <c r="D9" s="233"/>
      <c r="E9" s="233"/>
      <c r="F9" s="233"/>
      <c r="G9" s="233"/>
      <c r="H9" s="233"/>
      <c r="I9" s="234"/>
      <c r="N9" s="124"/>
    </row>
    <row r="10" spans="1:14">
      <c r="A10" s="232"/>
      <c r="B10" s="233"/>
      <c r="C10" s="233"/>
      <c r="D10" s="233"/>
      <c r="E10" s="233"/>
      <c r="F10" s="233"/>
      <c r="G10" s="233"/>
      <c r="H10" s="233"/>
      <c r="I10" s="234"/>
      <c r="N10" s="124"/>
    </row>
    <row r="11" spans="1:14">
      <c r="A11" s="232"/>
      <c r="B11" s="233"/>
      <c r="C11" s="233"/>
      <c r="D11" s="233"/>
      <c r="E11" s="233"/>
      <c r="F11" s="233"/>
      <c r="G11" s="233"/>
      <c r="H11" s="233"/>
      <c r="I11" s="234"/>
      <c r="N11" s="124"/>
    </row>
    <row r="12" spans="1:14">
      <c r="A12" s="232"/>
      <c r="B12" s="233"/>
      <c r="C12" s="235"/>
      <c r="D12" s="235"/>
      <c r="E12" s="235"/>
      <c r="F12" s="235"/>
      <c r="G12" s="235"/>
      <c r="H12" s="235"/>
      <c r="I12" s="234"/>
      <c r="N12" s="124"/>
    </row>
    <row r="13" spans="1:14">
      <c r="A13" s="232"/>
      <c r="B13" s="233"/>
      <c r="C13" s="235"/>
      <c r="D13" s="235"/>
      <c r="E13" s="235"/>
      <c r="F13" s="235"/>
      <c r="G13" s="235"/>
      <c r="H13" s="235"/>
      <c r="I13" s="234"/>
      <c r="N13" s="124"/>
    </row>
    <row r="14" spans="1:14">
      <c r="A14" s="232"/>
      <c r="B14" s="233"/>
      <c r="C14" s="235"/>
      <c r="D14" s="235"/>
      <c r="E14" s="235"/>
      <c r="F14" s="235"/>
      <c r="G14" s="235"/>
      <c r="H14" s="235"/>
      <c r="I14" s="234"/>
    </row>
    <row r="15" spans="1:14">
      <c r="A15" s="232"/>
      <c r="B15" s="233"/>
      <c r="C15" s="235"/>
      <c r="D15" s="235"/>
      <c r="E15" s="235"/>
      <c r="F15" s="235"/>
      <c r="G15" s="235"/>
      <c r="H15" s="235"/>
      <c r="I15" s="234"/>
      <c r="N15" s="124"/>
    </row>
    <row r="16" spans="1:14">
      <c r="A16" s="232"/>
      <c r="B16" s="233"/>
      <c r="C16" s="235"/>
      <c r="D16" s="235"/>
      <c r="E16" s="235"/>
      <c r="F16" s="235"/>
      <c r="G16" s="235"/>
      <c r="H16" s="235"/>
      <c r="I16" s="234"/>
    </row>
    <row r="17" spans="1:18">
      <c r="A17" s="232"/>
      <c r="B17" s="233"/>
      <c r="C17" s="235"/>
      <c r="D17" s="235"/>
      <c r="E17" s="235"/>
      <c r="F17" s="235"/>
      <c r="G17" s="235"/>
      <c r="H17" s="235"/>
      <c r="I17" s="234"/>
      <c r="N17" s="135" t="s">
        <v>5</v>
      </c>
    </row>
    <row r="18" spans="1:18">
      <c r="A18" s="232"/>
      <c r="B18" s="233"/>
      <c r="C18" s="235"/>
      <c r="D18" s="235"/>
      <c r="E18" s="235"/>
      <c r="F18" s="235"/>
      <c r="G18" s="235"/>
      <c r="H18" s="235"/>
      <c r="I18" s="234"/>
      <c r="N18" s="124" t="s">
        <v>77</v>
      </c>
    </row>
    <row r="19" spans="1:18" ht="16.5" thickBot="1">
      <c r="A19" s="236"/>
      <c r="B19" s="237"/>
      <c r="C19" s="237"/>
      <c r="D19" s="237"/>
      <c r="E19" s="237"/>
      <c r="F19" s="237"/>
      <c r="G19" s="237"/>
      <c r="H19" s="237"/>
      <c r="I19" s="238"/>
      <c r="N19" s="109" t="s">
        <v>52</v>
      </c>
    </row>
    <row r="20" spans="1:18" ht="16.5" thickBot="1">
      <c r="F20" s="136"/>
      <c r="N20" s="124" t="s">
        <v>53</v>
      </c>
    </row>
    <row r="21" spans="1:18" ht="16.5" thickBot="1">
      <c r="A21" s="131" t="s">
        <v>6</v>
      </c>
      <c r="B21" s="132"/>
      <c r="C21" s="133"/>
      <c r="D21" s="133"/>
      <c r="E21" s="137"/>
      <c r="F21" s="117"/>
      <c r="H21" s="138" t="s">
        <v>7</v>
      </c>
      <c r="I21" s="139"/>
      <c r="N21" s="124" t="s">
        <v>54</v>
      </c>
    </row>
    <row r="22" spans="1:18">
      <c r="A22" s="140" t="s">
        <v>8</v>
      </c>
      <c r="B22" s="141"/>
      <c r="C22" s="142"/>
      <c r="D22" s="143" t="s">
        <v>9</v>
      </c>
      <c r="E22" s="144" t="s">
        <v>10</v>
      </c>
      <c r="F22" s="142"/>
      <c r="H22" s="145" t="s">
        <v>10</v>
      </c>
      <c r="I22" s="146" t="s">
        <v>11</v>
      </c>
      <c r="N22" s="124" t="s">
        <v>55</v>
      </c>
    </row>
    <row r="23" spans="1:18">
      <c r="A23" s="147" t="s">
        <v>13</v>
      </c>
      <c r="B23" s="148"/>
      <c r="C23" s="149"/>
      <c r="D23" s="150">
        <v>0</v>
      </c>
      <c r="E23" s="151"/>
      <c r="F23" s="152"/>
      <c r="H23" s="153" t="str">
        <f>IFERROR(SMALL($E$23:$E$34,1),"-")</f>
        <v>-</v>
      </c>
      <c r="I23" s="154">
        <f t="shared" ref="I23:I28" si="0">ROUND(SUMIF($E$23:$E$34,H23,$D$23:$D$34),-2)</f>
        <v>0</v>
      </c>
    </row>
    <row r="24" spans="1:18">
      <c r="A24" s="147" t="s">
        <v>17</v>
      </c>
      <c r="B24" s="148"/>
      <c r="C24" s="149"/>
      <c r="D24" s="150">
        <v>0</v>
      </c>
      <c r="E24" s="151"/>
      <c r="F24" s="152"/>
      <c r="H24" s="153" t="str">
        <f>IFERROR(LARGE($E$23:$E$34,(RANK(H23,$E$23:$E$34,0)-1)),"-")</f>
        <v>-</v>
      </c>
      <c r="I24" s="154">
        <f t="shared" si="0"/>
        <v>0</v>
      </c>
    </row>
    <row r="25" spans="1:18">
      <c r="A25" s="147" t="s">
        <v>20</v>
      </c>
      <c r="B25" s="148"/>
      <c r="C25" s="149"/>
      <c r="D25" s="150">
        <v>0</v>
      </c>
      <c r="E25" s="151"/>
      <c r="F25" s="152"/>
      <c r="H25" s="153" t="str">
        <f>IFERROR(LARGE($E$23:$E$34,(RANK(H24,$E$23:$E$34,0)-1)),"-")</f>
        <v>-</v>
      </c>
      <c r="I25" s="154">
        <f t="shared" si="0"/>
        <v>0</v>
      </c>
      <c r="N25" s="155" t="s">
        <v>12</v>
      </c>
    </row>
    <row r="26" spans="1:18">
      <c r="A26" s="147" t="s">
        <v>23</v>
      </c>
      <c r="B26" s="148"/>
      <c r="C26" s="149"/>
      <c r="D26" s="150">
        <v>0</v>
      </c>
      <c r="E26" s="151"/>
      <c r="F26" s="152"/>
      <c r="H26" s="153" t="str">
        <f>IFERROR(LARGE($E$23:$E$34,(RANK(H25,$E$23:$E$34,0)-1)),"-")</f>
        <v>-</v>
      </c>
      <c r="I26" s="154">
        <f t="shared" si="0"/>
        <v>0</v>
      </c>
      <c r="M26" s="156" t="s">
        <v>14</v>
      </c>
      <c r="N26" s="157" t="s">
        <v>15</v>
      </c>
      <c r="R26" s="109" t="s">
        <v>16</v>
      </c>
    </row>
    <row r="27" spans="1:18">
      <c r="A27" s="147" t="s">
        <v>24</v>
      </c>
      <c r="B27" s="148"/>
      <c r="C27" s="149"/>
      <c r="D27" s="150">
        <v>0</v>
      </c>
      <c r="E27" s="151"/>
      <c r="F27" s="152"/>
      <c r="H27" s="153" t="str">
        <f>IFERROR(LARGE($E$23:$E$34,(RANK(H26,$E$23:$E$34,0)-1)),"-")</f>
        <v>-</v>
      </c>
      <c r="I27" s="154">
        <f t="shared" si="0"/>
        <v>0</v>
      </c>
      <c r="M27" s="158"/>
      <c r="N27" s="157" t="s">
        <v>18</v>
      </c>
      <c r="R27" s="109" t="s">
        <v>19</v>
      </c>
    </row>
    <row r="28" spans="1:18">
      <c r="A28" s="147" t="s">
        <v>25</v>
      </c>
      <c r="B28" s="148"/>
      <c r="C28" s="149"/>
      <c r="D28" s="150">
        <v>0</v>
      </c>
      <c r="E28" s="151"/>
      <c r="F28" s="152"/>
      <c r="H28" s="153" t="str">
        <f>IFERROR(LARGE($E$23:$E$34,(RANK(H27,$E$23:$E$34,0)-1)),"-")</f>
        <v>-</v>
      </c>
      <c r="I28" s="154">
        <f t="shared" si="0"/>
        <v>0</v>
      </c>
      <c r="M28" s="158"/>
      <c r="N28" s="157" t="s">
        <v>21</v>
      </c>
      <c r="R28" s="109" t="s">
        <v>22</v>
      </c>
    </row>
    <row r="29" spans="1:18">
      <c r="A29" s="147" t="s">
        <v>29</v>
      </c>
      <c r="B29" s="148"/>
      <c r="C29" s="149"/>
      <c r="D29" s="150">
        <v>0</v>
      </c>
      <c r="E29" s="151"/>
      <c r="F29" s="152"/>
      <c r="H29" s="159" t="s">
        <v>30</v>
      </c>
      <c r="I29" s="160">
        <f>ROUND(SUM(I23:I28),-3)</f>
        <v>0</v>
      </c>
      <c r="M29" s="161" t="s">
        <v>26</v>
      </c>
      <c r="N29" s="162" t="s">
        <v>27</v>
      </c>
      <c r="R29" s="109" t="s">
        <v>28</v>
      </c>
    </row>
    <row r="30" spans="1:18">
      <c r="A30" s="147" t="s">
        <v>33</v>
      </c>
      <c r="B30" s="148"/>
      <c r="C30" s="149"/>
      <c r="D30" s="150">
        <v>0</v>
      </c>
      <c r="E30" s="151"/>
      <c r="F30" s="152"/>
      <c r="H30" s="163"/>
      <c r="I30" s="164"/>
      <c r="M30" s="165"/>
      <c r="N30" s="162" t="s">
        <v>71</v>
      </c>
      <c r="R30" s="109" t="s">
        <v>72</v>
      </c>
    </row>
    <row r="31" spans="1:18">
      <c r="A31" s="147" t="s">
        <v>36</v>
      </c>
      <c r="B31" s="148"/>
      <c r="C31" s="149"/>
      <c r="D31" s="150">
        <v>0</v>
      </c>
      <c r="E31" s="151"/>
      <c r="F31" s="152"/>
      <c r="H31" s="166" t="s">
        <v>37</v>
      </c>
      <c r="I31" s="167"/>
      <c r="M31" s="165"/>
      <c r="N31" s="162" t="s">
        <v>31</v>
      </c>
      <c r="R31" s="109" t="s">
        <v>32</v>
      </c>
    </row>
    <row r="32" spans="1:18">
      <c r="A32" s="147" t="s">
        <v>38</v>
      </c>
      <c r="B32" s="148"/>
      <c r="C32" s="149"/>
      <c r="D32" s="150">
        <v>0</v>
      </c>
      <c r="E32" s="151"/>
      <c r="F32" s="152"/>
      <c r="H32" s="153" t="s">
        <v>16</v>
      </c>
      <c r="I32" s="154">
        <f ca="1">ROUND(SUMIF($A$39:$B$50,N26,$D$39:$D$50),-2)</f>
        <v>0</v>
      </c>
      <c r="M32" s="165"/>
      <c r="N32" s="162" t="s">
        <v>34</v>
      </c>
      <c r="R32" s="109" t="s">
        <v>35</v>
      </c>
    </row>
    <row r="33" spans="1:18">
      <c r="A33" s="147" t="s">
        <v>39</v>
      </c>
      <c r="B33" s="148"/>
      <c r="C33" s="149"/>
      <c r="D33" s="150">
        <v>0</v>
      </c>
      <c r="E33" s="151"/>
      <c r="F33" s="152"/>
      <c r="H33" s="153" t="s">
        <v>19</v>
      </c>
      <c r="I33" s="154">
        <f ca="1">ROUND(SUMIF($A$39:$B$50,N27,$D$39:$D$50),-2)</f>
        <v>0</v>
      </c>
      <c r="M33" s="165"/>
      <c r="N33" s="162" t="s">
        <v>73</v>
      </c>
      <c r="R33" s="109" t="s">
        <v>74</v>
      </c>
    </row>
    <row r="34" spans="1:18">
      <c r="A34" s="147" t="s">
        <v>42</v>
      </c>
      <c r="B34" s="148"/>
      <c r="C34" s="149"/>
      <c r="D34" s="150">
        <v>0</v>
      </c>
      <c r="E34" s="151"/>
      <c r="F34" s="152"/>
      <c r="H34" s="153" t="s">
        <v>22</v>
      </c>
      <c r="I34" s="154">
        <f ca="1">ROUND(SUMIF($A$39:$B$50,N28,$D$39:$D$50),-2)</f>
        <v>0</v>
      </c>
      <c r="M34" s="165"/>
      <c r="N34" s="162" t="s">
        <v>40</v>
      </c>
      <c r="R34" s="109" t="s">
        <v>41</v>
      </c>
    </row>
    <row r="35" spans="1:18" ht="16.5" thickBot="1">
      <c r="A35" s="168" t="s">
        <v>30</v>
      </c>
      <c r="B35" s="169"/>
      <c r="C35" s="170"/>
      <c r="D35" s="171">
        <f>SUM(D23:D34)</f>
        <v>0</v>
      </c>
      <c r="E35" s="172"/>
      <c r="F35" s="173"/>
      <c r="H35" s="153" t="s">
        <v>28</v>
      </c>
      <c r="I35" s="154">
        <f ca="1">ROUND(SUMIF($A$39:$B$50,N27,$D$39:$D$50),-2)</f>
        <v>0</v>
      </c>
      <c r="M35" s="174" t="s">
        <v>43</v>
      </c>
      <c r="N35" s="175" t="s">
        <v>44</v>
      </c>
      <c r="R35" s="109" t="s">
        <v>45</v>
      </c>
    </row>
    <row r="36" spans="1:18" ht="16.5" thickBot="1">
      <c r="F36" s="117"/>
      <c r="H36" s="153" t="s">
        <v>72</v>
      </c>
      <c r="I36" s="154">
        <f ca="1">ROUND(SUMIF($A$39:$B$50,N28,$D$39:$D$50),-2)</f>
        <v>0</v>
      </c>
      <c r="N36" s="175" t="s">
        <v>46</v>
      </c>
      <c r="R36" s="109" t="s">
        <v>47</v>
      </c>
    </row>
    <row r="37" spans="1:18" ht="16.5" thickBot="1">
      <c r="A37" s="131" t="s">
        <v>12</v>
      </c>
      <c r="B37" s="132"/>
      <c r="C37" s="133"/>
      <c r="D37" s="133"/>
      <c r="E37" s="137"/>
      <c r="F37" s="117"/>
      <c r="H37" s="153" t="s">
        <v>32</v>
      </c>
      <c r="I37" s="154">
        <f ca="1">ROUND(SUMIF($A$39:$B$50,N31,$D$39:$D$50),-2)</f>
        <v>0</v>
      </c>
      <c r="N37" s="175"/>
    </row>
    <row r="38" spans="1:18">
      <c r="A38" s="176"/>
      <c r="B38" s="177"/>
      <c r="C38" s="177"/>
      <c r="D38" s="143" t="s">
        <v>9</v>
      </c>
      <c r="E38" s="144" t="s">
        <v>10</v>
      </c>
      <c r="F38" s="142"/>
      <c r="H38" s="153" t="s">
        <v>35</v>
      </c>
      <c r="I38" s="154">
        <f ca="1">ROUND(SUMIF($A$39:$B$50,N32,$D$39:$D$50),-2)</f>
        <v>0</v>
      </c>
      <c r="N38" s="175"/>
    </row>
    <row r="39" spans="1:18">
      <c r="A39" s="223"/>
      <c r="B39" s="224"/>
      <c r="C39" s="178"/>
      <c r="D39" s="150">
        <v>0</v>
      </c>
      <c r="E39" s="179"/>
      <c r="F39" s="180"/>
      <c r="H39" s="153" t="s">
        <v>74</v>
      </c>
      <c r="I39" s="154">
        <f ca="1">ROUND(SUMIF($A$39:$B$50,N33,$D$39:$D$50),-2)</f>
        <v>0</v>
      </c>
      <c r="N39" s="175"/>
    </row>
    <row r="40" spans="1:18">
      <c r="A40" s="223"/>
      <c r="B40" s="224"/>
      <c r="C40" s="178"/>
      <c r="D40" s="150">
        <v>0</v>
      </c>
      <c r="E40" s="179"/>
      <c r="F40" s="180"/>
      <c r="H40" s="153"/>
      <c r="I40" s="154"/>
      <c r="N40" s="175"/>
    </row>
    <row r="41" spans="1:18">
      <c r="A41" s="223"/>
      <c r="B41" s="224"/>
      <c r="C41" s="178"/>
      <c r="D41" s="150">
        <v>0</v>
      </c>
      <c r="E41" s="179"/>
      <c r="F41" s="180"/>
      <c r="H41" s="153" t="s">
        <v>41</v>
      </c>
      <c r="I41" s="154">
        <f ca="1">ROUND(SUMIF($A$39:$B$50,N34,$D$39:$D$50),-2)</f>
        <v>0</v>
      </c>
    </row>
    <row r="42" spans="1:18">
      <c r="A42" s="223"/>
      <c r="B42" s="224"/>
      <c r="C42" s="178"/>
      <c r="D42" s="150">
        <v>0</v>
      </c>
      <c r="E42" s="179"/>
      <c r="F42" s="180"/>
      <c r="H42" s="153" t="s">
        <v>45</v>
      </c>
      <c r="I42" s="154">
        <f ca="1">ROUND(SUMIF($A$39:$B$50,N35,$D$39:$D$50),-2)</f>
        <v>0</v>
      </c>
    </row>
    <row r="43" spans="1:18">
      <c r="A43" s="223"/>
      <c r="B43" s="224"/>
      <c r="C43" s="178"/>
      <c r="D43" s="150">
        <v>0</v>
      </c>
      <c r="E43" s="179"/>
      <c r="F43" s="180"/>
      <c r="H43" s="153" t="s">
        <v>47</v>
      </c>
      <c r="I43" s="154">
        <f ca="1">ROUND(SUMIF($A$39:$B$50,N35,$D$39:$D$50),-2)</f>
        <v>0</v>
      </c>
    </row>
    <row r="44" spans="1:18">
      <c r="A44" s="223"/>
      <c r="B44" s="224"/>
      <c r="C44" s="178"/>
      <c r="D44" s="150">
        <v>0</v>
      </c>
      <c r="E44" s="179"/>
      <c r="F44" s="180"/>
      <c r="H44" s="159" t="s">
        <v>30</v>
      </c>
      <c r="I44" s="160">
        <f ca="1">ROUND(SUM(I32:I43),-3)</f>
        <v>0</v>
      </c>
    </row>
    <row r="45" spans="1:18">
      <c r="A45" s="223"/>
      <c r="B45" s="224"/>
      <c r="C45" s="178"/>
      <c r="D45" s="150">
        <v>0</v>
      </c>
      <c r="E45" s="179"/>
      <c r="F45" s="180"/>
      <c r="H45" s="163"/>
      <c r="I45" s="164"/>
    </row>
    <row r="46" spans="1:18" ht="16.5" thickBot="1">
      <c r="A46" s="223"/>
      <c r="B46" s="224"/>
      <c r="C46" s="178"/>
      <c r="D46" s="150">
        <v>0</v>
      </c>
      <c r="E46" s="179"/>
      <c r="F46" s="180"/>
      <c r="H46" s="181" t="s">
        <v>48</v>
      </c>
      <c r="I46" s="182">
        <f>ROUND(D53,-2)</f>
        <v>0</v>
      </c>
    </row>
    <row r="47" spans="1:18">
      <c r="A47" s="223"/>
      <c r="B47" s="224"/>
      <c r="C47" s="178"/>
      <c r="D47" s="150">
        <v>0</v>
      </c>
      <c r="E47" s="179"/>
      <c r="F47" s="180"/>
      <c r="H47" s="183"/>
      <c r="I47" s="184"/>
    </row>
    <row r="48" spans="1:18">
      <c r="A48" s="223"/>
      <c r="B48" s="224"/>
      <c r="C48" s="178"/>
      <c r="D48" s="150">
        <v>0</v>
      </c>
      <c r="E48" s="179"/>
      <c r="F48" s="180"/>
      <c r="H48" s="185"/>
      <c r="I48" s="186"/>
    </row>
    <row r="49" spans="1:9">
      <c r="A49" s="223"/>
      <c r="B49" s="224"/>
      <c r="C49" s="178"/>
      <c r="D49" s="150">
        <v>0</v>
      </c>
      <c r="E49" s="179"/>
      <c r="F49" s="180"/>
      <c r="H49" s="117"/>
      <c r="I49" s="117"/>
    </row>
    <row r="50" spans="1:9">
      <c r="A50" s="223"/>
      <c r="B50" s="224"/>
      <c r="C50" s="178"/>
      <c r="D50" s="150">
        <v>0</v>
      </c>
      <c r="E50" s="179"/>
      <c r="F50" s="180"/>
      <c r="H50" s="117"/>
      <c r="I50" s="117"/>
    </row>
    <row r="51" spans="1:9" ht="16.5" thickBot="1">
      <c r="A51" s="168" t="s">
        <v>30</v>
      </c>
      <c r="B51" s="187"/>
      <c r="C51" s="188"/>
      <c r="D51" s="171">
        <f>SUM(D39:D50)</f>
        <v>0</v>
      </c>
      <c r="E51" s="172"/>
      <c r="F51" s="173"/>
    </row>
    <row r="52" spans="1:9" ht="28.5" customHeight="1" thickBot="1">
      <c r="A52" s="189" t="s">
        <v>78</v>
      </c>
      <c r="B52" s="190"/>
      <c r="C52" s="190"/>
      <c r="D52" s="190"/>
      <c r="E52" s="190"/>
      <c r="F52" s="190"/>
      <c r="G52" s="191" t="s">
        <v>49</v>
      </c>
      <c r="H52" s="192"/>
      <c r="I52" s="192"/>
    </row>
    <row r="53" spans="1:9" ht="20.25" customHeight="1" thickBot="1">
      <c r="A53" s="193" t="s">
        <v>50</v>
      </c>
      <c r="B53" s="133"/>
      <c r="C53" s="133"/>
      <c r="D53" s="194">
        <v>0</v>
      </c>
      <c r="G53" s="191" t="s">
        <v>51</v>
      </c>
      <c r="H53" s="192"/>
      <c r="I53" s="192"/>
    </row>
    <row r="54" spans="1:9" ht="21.75" customHeight="1"/>
  </sheetData>
  <mergeCells count="16">
    <mergeCell ref="F2:I2"/>
    <mergeCell ref="F3:I3"/>
    <mergeCell ref="F4:I4"/>
    <mergeCell ref="A8:I19"/>
    <mergeCell ref="A39:B39"/>
    <mergeCell ref="A40:B40"/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46:B46"/>
  </mergeCells>
  <dataValidations count="4">
    <dataValidation type="list" allowBlank="1" showInputMessage="1" showErrorMessage="1" error="Please use drop-down menu to select funding" sqref="A39:B50">
      <formula1>$N$26:$N$36</formula1>
    </dataValidation>
    <dataValidation type="list" allowBlank="1" showInputMessage="1" showErrorMessage="1" sqref="F3:I3">
      <formula1>$N$3:$N$7</formula1>
    </dataValidation>
    <dataValidation type="list" allowBlank="1" showInputMessage="1" showErrorMessage="1" sqref="F4:I5">
      <formula1>$N$18:$N$22</formula1>
    </dataValidation>
    <dataValidation type="whole" allowBlank="1" showInputMessage="1" showErrorMessage="1" errorTitle="Enter Year" error="Please Enter correct year" sqref="E23:E34 E39:E50">
      <formula1>2000</formula1>
      <formula2>2030</formula2>
    </dataValidation>
  </dataValidations>
  <printOptions horizontalCentered="1" verticalCentered="1"/>
  <pageMargins left="0.45" right="0.45" top="0.48" bottom="0.38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Maintenance Project</vt:lpstr>
      <vt:lpstr>Revised Form</vt:lpstr>
      <vt:lpstr>'Maintenance Project'!Print_Area</vt:lpstr>
      <vt:lpstr>'Revised Form'!Print_Area</vt:lpstr>
    </vt:vector>
  </TitlesOfParts>
  <Company>City Of Overland Park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Idelson</dc:creator>
  <cp:lastModifiedBy>Irina Idelson</cp:lastModifiedBy>
  <cp:lastPrinted>2015-08-26T16:30:21Z</cp:lastPrinted>
  <dcterms:created xsi:type="dcterms:W3CDTF">2013-08-27T14:12:42Z</dcterms:created>
  <dcterms:modified xsi:type="dcterms:W3CDTF">2020-06-09T16:22:41Z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14.11</vt:lpwstr>
  </property>
</Properties>
</file>