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rsonal\I\iidelson\PPM update\"/>
    </mc:Choice>
  </mc:AlternateContent>
  <bookViews>
    <workbookView xWindow="0" yWindow="0" windowWidth="20505" windowHeight="13020"/>
  </bookViews>
  <sheets>
    <sheet name="CIP Form" sheetId="2" r:id="rId1"/>
    <sheet name="2013 Form" sheetId="1" state="hidden" r:id="rId2"/>
  </sheets>
  <externalReferences>
    <externalReference r:id="rId3"/>
  </externalReferences>
  <definedNames>
    <definedName name="_Order1" hidden="1">255</definedName>
    <definedName name="_Order2" hidden="1">255</definedName>
    <definedName name="_xlnm.Database">'[1]Numbers for Database'!$A$4:$B$19</definedName>
    <definedName name="Database2">'[1]Numbers for Database'!$A$22:$B$42</definedName>
    <definedName name="_xlnm.Print_Area" localSheetId="1">'2013 Form'!$A$1:$I$54</definedName>
    <definedName name="_xlnm.Print_Area" localSheetId="0">'CIP Form'!$A$1:$M$49</definedName>
    <definedName name="ProjectIdentifier">'[1]Numbers for Database'!$A$57:$B$70</definedName>
    <definedName name="Source">'[1]Numbers for Database'!$A$22:$A$42</definedName>
  </definedNames>
  <calcPr calcId="162913" calcOnSave="0" concurrentCalc="0"/>
</workbook>
</file>

<file path=xl/calcChain.xml><?xml version="1.0" encoding="utf-8"?>
<calcChain xmlns="http://schemas.openxmlformats.org/spreadsheetml/2006/main">
  <c r="L43" i="2" l="1"/>
  <c r="K43" i="2"/>
  <c r="J43" i="2"/>
  <c r="I43" i="2"/>
  <c r="M40" i="2"/>
  <c r="L40" i="2"/>
  <c r="K40" i="2"/>
  <c r="J40" i="2"/>
  <c r="I40" i="2"/>
  <c r="M37" i="2"/>
  <c r="L37" i="2"/>
  <c r="K37" i="2"/>
  <c r="J37" i="2"/>
  <c r="I37" i="2"/>
  <c r="M34" i="2"/>
  <c r="L34" i="2"/>
  <c r="K34" i="2"/>
  <c r="J34" i="2"/>
  <c r="I34" i="2"/>
  <c r="F43" i="2"/>
  <c r="F44" i="2"/>
  <c r="G44" i="2"/>
  <c r="B47" i="2"/>
  <c r="G43" i="2"/>
  <c r="M49" i="2"/>
  <c r="D47" i="2"/>
  <c r="M28" i="2"/>
  <c r="L28" i="2"/>
  <c r="K28" i="2"/>
  <c r="J28" i="2"/>
  <c r="I28" i="2"/>
  <c r="H28" i="2"/>
  <c r="G28" i="2"/>
  <c r="F28" i="2"/>
  <c r="E28" i="2"/>
  <c r="D28" i="2"/>
  <c r="C28" i="2"/>
  <c r="B28" i="2"/>
  <c r="M29" i="2"/>
  <c r="F33" i="2"/>
  <c r="F34" i="2"/>
  <c r="F35" i="2"/>
  <c r="S74" i="2"/>
  <c r="H23" i="1"/>
  <c r="I23" i="1"/>
  <c r="I32" i="1"/>
  <c r="I46" i="1"/>
  <c r="I45" i="1"/>
  <c r="I33" i="1"/>
  <c r="I34" i="1"/>
  <c r="I35" i="1"/>
  <c r="I36" i="1"/>
  <c r="I37" i="1"/>
  <c r="I38" i="1"/>
  <c r="I39" i="1"/>
  <c r="I40" i="1"/>
  <c r="I41" i="1"/>
  <c r="I42" i="1"/>
  <c r="I43" i="1"/>
  <c r="I44" i="1"/>
  <c r="I47" i="1"/>
  <c r="I48" i="1"/>
  <c r="I51" i="1"/>
  <c r="D51" i="1"/>
  <c r="D35" i="1"/>
  <c r="G34" i="2"/>
  <c r="G33" i="2"/>
  <c r="F45" i="2"/>
  <c r="F46" i="2"/>
  <c r="F47" i="2"/>
  <c r="G46" i="2"/>
  <c r="F36" i="2"/>
  <c r="G35" i="2"/>
  <c r="G45" i="2"/>
  <c r="H24" i="1"/>
  <c r="G36" i="2"/>
  <c r="F37" i="2"/>
  <c r="I24" i="1"/>
  <c r="H25" i="1"/>
  <c r="G47" i="2"/>
  <c r="F48" i="2"/>
  <c r="G48" i="2"/>
  <c r="G49" i="2"/>
  <c r="I25" i="1"/>
  <c r="H26" i="1"/>
  <c r="G37" i="2"/>
  <c r="F38" i="2"/>
  <c r="G38" i="2"/>
  <c r="G39" i="2"/>
  <c r="I26" i="1"/>
  <c r="H27" i="1"/>
  <c r="I27" i="1"/>
  <c r="H28" i="1"/>
  <c r="I28" i="1"/>
  <c r="I29" i="1"/>
  <c r="I49" i="1"/>
  <c r="M43" i="2"/>
</calcChain>
</file>

<file path=xl/sharedStrings.xml><?xml version="1.0" encoding="utf-8"?>
<sst xmlns="http://schemas.openxmlformats.org/spreadsheetml/2006/main" count="236" uniqueCount="103">
  <si>
    <t xml:space="preserve">Project Number: </t>
  </si>
  <si>
    <t>Project Name:</t>
  </si>
  <si>
    <t>Project Type</t>
  </si>
  <si>
    <t>Project Type:</t>
  </si>
  <si>
    <t>BR - Bridge Replacement</t>
  </si>
  <si>
    <t>Project Form</t>
  </si>
  <si>
    <t>Project Status</t>
  </si>
  <si>
    <t>PB - Public Buildings</t>
  </si>
  <si>
    <t>PE - Public Equipment</t>
  </si>
  <si>
    <t>PR - Parks &amp; Recreation</t>
  </si>
  <si>
    <t>SD - Storm Drainage</t>
  </si>
  <si>
    <t>SL - Street Lighting</t>
  </si>
  <si>
    <t>SR - Residential Street Program</t>
  </si>
  <si>
    <t>ST - Street Improvements</t>
  </si>
  <si>
    <t>SW - Sidewalk Construction and Maintenance</t>
  </si>
  <si>
    <t>TH - Thoroughfare Improvements</t>
  </si>
  <si>
    <t>TS - Traffic Signals</t>
  </si>
  <si>
    <t>Project Schedule/Amount:</t>
  </si>
  <si>
    <t>Project Summary</t>
  </si>
  <si>
    <t>Estimated Project Costs</t>
  </si>
  <si>
    <t>$ Amount</t>
  </si>
  <si>
    <t>Year</t>
  </si>
  <si>
    <t>Amount</t>
  </si>
  <si>
    <t>Funding Sources</t>
  </si>
  <si>
    <t>Land Acquisition</t>
  </si>
  <si>
    <t>City at Large</t>
  </si>
  <si>
    <t>PAYG = Pay-As-You-Go Funds</t>
  </si>
  <si>
    <t>PAYG</t>
  </si>
  <si>
    <t>Design</t>
  </si>
  <si>
    <t>GO = General Obligation Bonds</t>
  </si>
  <si>
    <t>GO</t>
  </si>
  <si>
    <t>ROW and Easement Acquisition</t>
  </si>
  <si>
    <t>ERF = Equipment Reserve Fund</t>
  </si>
  <si>
    <t>ERF</t>
  </si>
  <si>
    <t>Utility Relocations</t>
  </si>
  <si>
    <t>Developer</t>
  </si>
  <si>
    <t>EXCIS = Excise Tax</t>
  </si>
  <si>
    <t>EXCIS</t>
  </si>
  <si>
    <t>Construction Costs</t>
  </si>
  <si>
    <t>ESC = Escrow Funds</t>
  </si>
  <si>
    <t>PRIV/ESC</t>
  </si>
  <si>
    <t>Change Orders</t>
  </si>
  <si>
    <t>Dedicated</t>
  </si>
  <si>
    <t>1/8STX = 1/8-cent Sales Tax</t>
  </si>
  <si>
    <t>1/8STX</t>
  </si>
  <si>
    <t>Inspections</t>
  </si>
  <si>
    <t>TOTAL</t>
  </si>
  <si>
    <t>SPR = Special Parks &amp; Rec. Fund</t>
  </si>
  <si>
    <t>SPR</t>
  </si>
  <si>
    <t>Materials Testing</t>
  </si>
  <si>
    <t>SWU = Stormwater Utility Funds</t>
  </si>
  <si>
    <t>SWU</t>
  </si>
  <si>
    <t>Consultant EDC</t>
  </si>
  <si>
    <t>Funding</t>
  </si>
  <si>
    <t>PRIV = Private Funds</t>
  </si>
  <si>
    <t>Administrative Costs</t>
  </si>
  <si>
    <t>SA = Special Assessments</t>
  </si>
  <si>
    <t>SA</t>
  </si>
  <si>
    <t>Financing (2% of debt amount)</t>
  </si>
  <si>
    <t>OFIN = Other Financing Sources</t>
  </si>
  <si>
    <t>OFIN</t>
  </si>
  <si>
    <t>Other</t>
  </si>
  <si>
    <t>InterGov Funding</t>
  </si>
  <si>
    <t>KDOT = KS Dept. of Transportation</t>
  </si>
  <si>
    <t>KDOT</t>
  </si>
  <si>
    <t>JOCO = Johnson County Funds</t>
  </si>
  <si>
    <t>JOCO</t>
  </si>
  <si>
    <t>ESC</t>
  </si>
  <si>
    <t>OCITY = Other City Funding</t>
  </si>
  <si>
    <t>OCITY</t>
  </si>
  <si>
    <t>TFED</t>
  </si>
  <si>
    <t>CDBG = Comm. Devo. Block Grant</t>
  </si>
  <si>
    <t>CDBG</t>
  </si>
  <si>
    <t>OFED = Other Federal Funding</t>
  </si>
  <si>
    <t>OFED</t>
  </si>
  <si>
    <t>PRIV</t>
  </si>
  <si>
    <t>Annual Cost</t>
  </si>
  <si>
    <t>Submitted By:</t>
  </si>
  <si>
    <t>Additional Annual Operating Cost</t>
  </si>
  <si>
    <t>Date:</t>
  </si>
  <si>
    <t>New Project - Continuation of Annual Program</t>
  </si>
  <si>
    <t>Project Revision  - Revised Costs</t>
  </si>
  <si>
    <t>Project Revision - Revised Scope</t>
  </si>
  <si>
    <t>Project Revision - Revised Year/Timing</t>
  </si>
  <si>
    <t>TFED = Federal Transportation Funding</t>
  </si>
  <si>
    <t>New Project  - Not in Current CIP</t>
  </si>
  <si>
    <t>Project Description</t>
  </si>
  <si>
    <t>Description of/Justification for Project Revision</t>
  </si>
  <si>
    <t>2016-2020 CIP</t>
  </si>
  <si>
    <t>Active Project Years</t>
  </si>
  <si>
    <t>Project Summary - Funding</t>
  </si>
  <si>
    <t>TOTAL 
PROJECT COSTS</t>
  </si>
  <si>
    <t>Admini-strative Costs</t>
  </si>
  <si>
    <t>Other (Includes Equipment/ Technology)</t>
  </si>
  <si>
    <t xml:space="preserve">Submitted By: </t>
  </si>
  <si>
    <t xml:space="preserve">Date: </t>
  </si>
  <si>
    <t>GCR = Golf Course Revenue</t>
  </si>
  <si>
    <t>GCR</t>
  </si>
  <si>
    <t>Project Summary: Cash Flow</t>
  </si>
  <si>
    <t>Project Summary: Funding</t>
  </si>
  <si>
    <t>CCSTX = County Courthouse Sales Tax</t>
  </si>
  <si>
    <t>CCSTX</t>
  </si>
  <si>
    <t>2021-2025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</si>
</sst>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</numFmts>
  <fonts count="31">
    <font>
      <sz val="12"/>
      <name val="Times New Roman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4"/>
      <color indexed="18"/>
      <name val="Antique Olive"/>
      <family val="2"/>
    </font>
    <font>
      <b/>
      <sz val="12"/>
      <color indexed="18"/>
      <name val="Antique Olive"/>
      <family val="2"/>
    </font>
    <font>
      <sz val="12"/>
      <name val="Antique Olive"/>
      <family val="2"/>
    </font>
    <font>
      <b/>
      <u/>
      <sz val="11"/>
      <name val="Cambria"/>
      <family val="1"/>
    </font>
    <font>
      <b/>
      <sz val="12"/>
      <color indexed="9"/>
      <name val="Cambria"/>
      <family val="1"/>
    </font>
    <font>
      <sz val="12"/>
      <color indexed="9"/>
      <name val="Cambria"/>
      <family val="1"/>
    </font>
    <font>
      <b/>
      <sz val="11"/>
      <name val="Cambria"/>
      <family val="1"/>
    </font>
    <font>
      <b/>
      <i/>
      <sz val="12"/>
      <name val="Cambria"/>
      <family val="1"/>
    </font>
    <font>
      <u/>
      <sz val="12"/>
      <color indexed="57"/>
      <name val="Cambria"/>
      <family val="1"/>
    </font>
    <font>
      <sz val="12"/>
      <color indexed="57"/>
      <name val="Cambria"/>
      <family val="1"/>
    </font>
    <font>
      <u/>
      <sz val="12"/>
      <color indexed="30"/>
      <name val="Cambria"/>
      <family val="1"/>
    </font>
    <font>
      <sz val="12"/>
      <color indexed="30"/>
      <name val="Cambria"/>
      <family val="1"/>
    </font>
    <font>
      <u/>
      <sz val="12"/>
      <color indexed="53"/>
      <name val="Cambria"/>
      <family val="1"/>
    </font>
    <font>
      <sz val="12"/>
      <color indexed="53"/>
      <name val="Cambria"/>
      <family val="1"/>
    </font>
    <font>
      <u/>
      <sz val="12"/>
      <color indexed="10"/>
      <name val="Cambria"/>
      <family val="1"/>
    </font>
    <font>
      <sz val="12"/>
      <color indexed="10"/>
      <name val="Cambria"/>
      <family val="1"/>
    </font>
    <font>
      <i/>
      <sz val="10"/>
      <name val="Cambria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Cambria"/>
      <family val="1"/>
    </font>
    <font>
      <i/>
      <sz val="12"/>
      <name val="Cambria"/>
      <family val="1"/>
    </font>
    <font>
      <sz val="8"/>
      <name val="Cambria"/>
      <family val="1"/>
    </font>
    <font>
      <sz val="12"/>
      <color theme="0"/>
      <name val="Cambria"/>
      <family val="1"/>
    </font>
    <font>
      <b/>
      <sz val="12"/>
      <color theme="0"/>
      <name val="Cambria"/>
      <family val="1"/>
    </font>
    <font>
      <sz val="12"/>
      <color rgb="FFFF0000"/>
      <name val="Cambria"/>
      <family val="1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</cellStyleXfs>
  <cellXfs count="193">
    <xf numFmtId="0" fontId="0" fillId="0" borderId="0" xfId="0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0" xfId="0" applyFont="1" applyProtection="1"/>
    <xf numFmtId="0" fontId="2" fillId="0" borderId="1" xfId="0" applyFont="1" applyFill="1" applyBorder="1" applyProtection="1"/>
    <xf numFmtId="0" fontId="1" fillId="0" borderId="3" xfId="0" applyFont="1" applyFill="1" applyBorder="1" applyProtection="1"/>
    <xf numFmtId="0" fontId="3" fillId="0" borderId="4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centerContinuous"/>
    </xf>
    <xf numFmtId="0" fontId="4" fillId="0" borderId="6" xfId="0" applyFont="1" applyFill="1" applyBorder="1" applyAlignment="1" applyProtection="1">
      <alignment horizontal="centerContinuous"/>
    </xf>
    <xf numFmtId="0" fontId="2" fillId="0" borderId="5" xfId="0" applyFont="1" applyFill="1" applyBorder="1" applyProtection="1"/>
    <xf numFmtId="0" fontId="1" fillId="0" borderId="0" xfId="0" applyFont="1" applyFill="1" applyBorder="1" applyProtection="1"/>
    <xf numFmtId="0" fontId="2" fillId="0" borderId="0" xfId="0" applyFont="1" applyProtection="1"/>
    <xf numFmtId="0" fontId="5" fillId="0" borderId="5" xfId="0" applyFont="1" applyFill="1" applyBorder="1" applyAlignment="1" applyProtection="1">
      <alignment horizontal="centerContinuous"/>
    </xf>
    <xf numFmtId="0" fontId="5" fillId="0" borderId="6" xfId="0" applyFont="1" applyFill="1" applyBorder="1" applyAlignment="1" applyProtection="1">
      <alignment horizontal="centerContinuous"/>
    </xf>
    <xf numFmtId="0" fontId="3" fillId="0" borderId="7" xfId="0" applyFont="1" applyBorder="1" applyProtection="1"/>
    <xf numFmtId="0" fontId="6" fillId="0" borderId="5" xfId="0" applyFont="1" applyFill="1" applyBorder="1" applyAlignment="1" applyProtection="1">
      <alignment horizontal="centerContinuous"/>
    </xf>
    <xf numFmtId="0" fontId="6" fillId="0" borderId="6" xfId="0" applyFont="1" applyFill="1" applyBorder="1" applyAlignment="1" applyProtection="1">
      <alignment horizontal="centerContinuous"/>
    </xf>
    <xf numFmtId="0" fontId="3" fillId="0" borderId="0" xfId="0" applyFont="1" applyBorder="1" applyProtection="1"/>
    <xf numFmtId="0" fontId="7" fillId="0" borderId="8" xfId="0" applyFont="1" applyFill="1" applyBorder="1" applyAlignment="1" applyProtection="1">
      <alignment horizontal="centerContinuous"/>
    </xf>
    <xf numFmtId="0" fontId="7" fillId="0" borderId="9" xfId="0" applyFont="1" applyFill="1" applyBorder="1" applyAlignment="1" applyProtection="1">
      <alignment horizontal="centerContinuous"/>
    </xf>
    <xf numFmtId="0" fontId="2" fillId="0" borderId="8" xfId="0" applyFont="1" applyFill="1" applyBorder="1" applyProtection="1"/>
    <xf numFmtId="0" fontId="1" fillId="0" borderId="10" xfId="0" applyFont="1" applyFill="1" applyBorder="1" applyProtection="1"/>
    <xf numFmtId="0" fontId="3" fillId="0" borderId="10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1" fillId="2" borderId="12" xfId="0" applyFont="1" applyFill="1" applyBorder="1" applyProtection="1"/>
    <xf numFmtId="0" fontId="2" fillId="2" borderId="13" xfId="0" applyFont="1" applyFill="1" applyBorder="1" applyProtection="1"/>
    <xf numFmtId="0" fontId="8" fillId="0" borderId="0" xfId="0" applyFont="1" applyBorder="1" applyProtection="1"/>
    <xf numFmtId="0" fontId="1" fillId="2" borderId="13" xfId="0" applyFont="1" applyFill="1" applyBorder="1" applyProtection="1"/>
    <xf numFmtId="0" fontId="9" fillId="3" borderId="14" xfId="0" applyFont="1" applyFill="1" applyBorder="1" applyAlignment="1" applyProtection="1">
      <alignment horizontal="centerContinuous"/>
    </xf>
    <xf numFmtId="0" fontId="10" fillId="3" borderId="15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18" xfId="0" applyFont="1" applyBorder="1" applyProtection="1"/>
    <xf numFmtId="42" fontId="3" fillId="0" borderId="19" xfId="0" applyNumberFormat="1" applyFont="1" applyBorder="1" applyProtection="1">
      <protection locked="0"/>
    </xf>
    <xf numFmtId="0" fontId="1" fillId="4" borderId="20" xfId="0" applyFont="1" applyFill="1" applyBorder="1" applyAlignment="1" applyProtection="1">
      <alignment horizontal="center"/>
    </xf>
    <xf numFmtId="42" fontId="3" fillId="4" borderId="21" xfId="0" applyNumberFormat="1" applyFont="1" applyFill="1" applyBorder="1" applyProtection="1"/>
    <xf numFmtId="0" fontId="13" fillId="0" borderId="0" xfId="0" applyFont="1" applyAlignment="1" applyProtection="1">
      <alignment horizontal="right"/>
    </xf>
    <xf numFmtId="0" fontId="14" fillId="0" borderId="0" xfId="0" applyFont="1" applyProtection="1"/>
    <xf numFmtId="0" fontId="16" fillId="0" borderId="0" xfId="0" applyFont="1" applyProtection="1"/>
    <xf numFmtId="0" fontId="18" fillId="0" borderId="0" xfId="0" applyFont="1" applyProtection="1"/>
    <xf numFmtId="0" fontId="2" fillId="4" borderId="20" xfId="0" applyFont="1" applyFill="1" applyBorder="1" applyAlignment="1" applyProtection="1">
      <alignment horizontal="right"/>
    </xf>
    <xf numFmtId="42" fontId="11" fillId="4" borderId="21" xfId="0" applyNumberFormat="1" applyFont="1" applyFill="1" applyBorder="1" applyProtection="1"/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2" fillId="4" borderId="5" xfId="0" applyFont="1" applyFill="1" applyBorder="1" applyAlignment="1" applyProtection="1">
      <alignment horizontal="centerContinuous"/>
    </xf>
    <xf numFmtId="0" fontId="12" fillId="4" borderId="6" xfId="0" applyFont="1" applyFill="1" applyBorder="1" applyAlignment="1" applyProtection="1">
      <alignment horizontal="centerContinuous"/>
    </xf>
    <xf numFmtId="0" fontId="19" fillId="0" borderId="0" xfId="0" applyFont="1" applyAlignment="1" applyProtection="1">
      <alignment horizontal="right"/>
    </xf>
    <xf numFmtId="0" fontId="20" fillId="0" borderId="0" xfId="0" applyFont="1" applyProtection="1"/>
    <xf numFmtId="0" fontId="11" fillId="0" borderId="22" xfId="0" applyFont="1" applyBorder="1" applyAlignment="1" applyProtection="1">
      <alignment horizontal="left"/>
    </xf>
    <xf numFmtId="0" fontId="11" fillId="0" borderId="23" xfId="0" applyFont="1" applyBorder="1" applyAlignment="1" applyProtection="1">
      <alignment horizontal="right"/>
    </xf>
    <xf numFmtId="0" fontId="11" fillId="0" borderId="24" xfId="0" applyFont="1" applyBorder="1" applyAlignment="1" applyProtection="1">
      <alignment horizontal="right"/>
    </xf>
    <xf numFmtId="42" fontId="11" fillId="0" borderId="25" xfId="0" applyNumberFormat="1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1" fillId="0" borderId="6" xfId="0" applyFont="1" applyFill="1" applyBorder="1" applyAlignment="1" applyProtection="1">
      <alignment horizontal="center"/>
    </xf>
    <xf numFmtId="0" fontId="1" fillId="0" borderId="18" xfId="0" applyFont="1" applyBorder="1" applyProtection="1"/>
    <xf numFmtId="0" fontId="1" fillId="0" borderId="21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left"/>
    </xf>
    <xf numFmtId="0" fontId="1" fillId="0" borderId="10" xfId="0" applyFont="1" applyBorder="1" applyProtection="1"/>
    <xf numFmtId="0" fontId="2" fillId="4" borderId="22" xfId="0" applyFont="1" applyFill="1" applyBorder="1" applyProtection="1"/>
    <xf numFmtId="42" fontId="1" fillId="4" borderId="26" xfId="0" applyNumberFormat="1" applyFont="1" applyFill="1" applyBorder="1" applyProtection="1"/>
    <xf numFmtId="0" fontId="21" fillId="0" borderId="0" xfId="0" applyFont="1" applyAlignment="1" applyProtection="1">
      <alignment vertical="top"/>
    </xf>
    <xf numFmtId="0" fontId="21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27" xfId="0" applyFont="1" applyBorder="1" applyProtection="1"/>
    <xf numFmtId="0" fontId="1" fillId="2" borderId="11" xfId="0" applyFont="1" applyFill="1" applyBorder="1" applyProtection="1"/>
    <xf numFmtId="42" fontId="3" fillId="0" borderId="28" xfId="0" applyNumberFormat="1" applyFont="1" applyBorder="1" applyProtection="1">
      <protection locked="0"/>
    </xf>
    <xf numFmtId="0" fontId="1" fillId="0" borderId="0" xfId="0" applyFont="1" applyFill="1" applyProtection="1"/>
    <xf numFmtId="42" fontId="3" fillId="0" borderId="0" xfId="0" applyNumberFormat="1" applyFont="1" applyFill="1" applyBorder="1" applyProtection="1">
      <protection locked="0"/>
    </xf>
    <xf numFmtId="42" fontId="11" fillId="0" borderId="0" xfId="0" applyNumberFormat="1" applyFont="1" applyFill="1" applyBorder="1" applyProtection="1"/>
    <xf numFmtId="42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21" xfId="0" applyNumberFormat="1" applyFont="1" applyBorder="1" applyAlignment="1" applyProtection="1">
      <alignment horizontal="center"/>
      <protection locked="0"/>
    </xf>
    <xf numFmtId="0" fontId="1" fillId="3" borderId="26" xfId="0" applyFont="1" applyFill="1" applyBorder="1" applyProtection="1"/>
    <xf numFmtId="0" fontId="14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2" fillId="0" borderId="0" xfId="0" applyFont="1" applyFill="1" applyBorder="1" applyProtection="1"/>
    <xf numFmtId="164" fontId="27" fillId="5" borderId="0" xfId="0" applyNumberFormat="1" applyFont="1" applyFill="1" applyBorder="1" applyProtection="1"/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1" fillId="0" borderId="7" xfId="0" applyFont="1" applyBorder="1" applyProtection="1"/>
    <xf numFmtId="0" fontId="24" fillId="0" borderId="0" xfId="0" applyFont="1" applyBorder="1" applyProtection="1"/>
    <xf numFmtId="0" fontId="2" fillId="0" borderId="5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6" borderId="29" xfId="0" applyFont="1" applyFill="1" applyBorder="1" applyAlignment="1" applyProtection="1">
      <alignment wrapText="1"/>
    </xf>
    <xf numFmtId="0" fontId="2" fillId="6" borderId="18" xfId="0" applyFont="1" applyFill="1" applyBorder="1" applyAlignment="1" applyProtection="1">
      <alignment horizontal="center" wrapText="1"/>
    </xf>
    <xf numFmtId="0" fontId="2" fillId="6" borderId="19" xfId="0" applyFont="1" applyFill="1" applyBorder="1" applyAlignment="1" applyProtection="1">
      <alignment horizontal="center" wrapText="1"/>
    </xf>
    <xf numFmtId="164" fontId="1" fillId="0" borderId="19" xfId="0" applyNumberFormat="1" applyFont="1" applyFill="1" applyBorder="1" applyProtection="1">
      <protection locked="0"/>
    </xf>
    <xf numFmtId="0" fontId="24" fillId="0" borderId="0" xfId="0" applyFont="1" applyFill="1" applyBorder="1" applyProtection="1"/>
    <xf numFmtId="164" fontId="1" fillId="0" borderId="30" xfId="0" applyNumberFormat="1" applyFont="1" applyFill="1" applyBorder="1" applyProtection="1">
      <protection locked="0"/>
    </xf>
    <xf numFmtId="0" fontId="2" fillId="0" borderId="29" xfId="0" applyFont="1" applyBorder="1" applyAlignment="1" applyProtection="1">
      <alignment horizontal="right" wrapText="1"/>
    </xf>
    <xf numFmtId="0" fontId="28" fillId="5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42" fontId="1" fillId="4" borderId="21" xfId="0" applyNumberFormat="1" applyFont="1" applyFill="1" applyBorder="1" applyProtection="1"/>
    <xf numFmtId="42" fontId="1" fillId="0" borderId="19" xfId="0" applyNumberFormat="1" applyFont="1" applyBorder="1" applyProtection="1">
      <protection locked="0"/>
    </xf>
    <xf numFmtId="42" fontId="2" fillId="0" borderId="0" xfId="0" applyNumberFormat="1" applyFont="1" applyFill="1" applyBorder="1" applyProtection="1"/>
    <xf numFmtId="0" fontId="25" fillId="0" borderId="0" xfId="0" applyFont="1" applyAlignment="1" applyProtection="1">
      <alignment vertical="top"/>
    </xf>
    <xf numFmtId="0" fontId="25" fillId="0" borderId="0" xfId="0" applyFont="1" applyProtection="1"/>
    <xf numFmtId="0" fontId="9" fillId="3" borderId="31" xfId="0" applyFont="1" applyFill="1" applyBorder="1" applyAlignment="1" applyProtection="1">
      <alignment horizontal="centerContinuous"/>
    </xf>
    <xf numFmtId="0" fontId="1" fillId="0" borderId="6" xfId="0" applyFont="1" applyBorder="1" applyProtection="1"/>
    <xf numFmtId="164" fontId="2" fillId="0" borderId="32" xfId="0" applyNumberFormat="1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25" fillId="4" borderId="6" xfId="0" applyFont="1" applyFill="1" applyBorder="1" applyAlignment="1" applyProtection="1">
      <alignment horizontal="center"/>
    </xf>
    <xf numFmtId="42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27" fillId="5" borderId="20" xfId="0" applyFont="1" applyFill="1" applyBorder="1" applyAlignment="1" applyProtection="1">
      <alignment horizontal="right"/>
    </xf>
    <xf numFmtId="42" fontId="27" fillId="5" borderId="21" xfId="0" applyNumberFormat="1" applyFont="1" applyFill="1" applyBorder="1" applyProtection="1"/>
    <xf numFmtId="0" fontId="1" fillId="4" borderId="18" xfId="0" applyFont="1" applyFill="1" applyBorder="1" applyAlignment="1" applyProtection="1">
      <alignment horizontal="center"/>
    </xf>
    <xf numFmtId="42" fontId="1" fillId="0" borderId="33" xfId="0" applyNumberFormat="1" applyFont="1" applyFill="1" applyBorder="1" applyProtection="1"/>
    <xf numFmtId="0" fontId="1" fillId="4" borderId="33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42" fontId="1" fillId="0" borderId="16" xfId="0" applyNumberFormat="1" applyFont="1" applyFill="1" applyBorder="1" applyProtection="1"/>
    <xf numFmtId="42" fontId="1" fillId="0" borderId="22" xfId="0" applyNumberFormat="1" applyFont="1" applyFill="1" applyBorder="1" applyProtection="1"/>
    <xf numFmtId="0" fontId="1" fillId="4" borderId="19" xfId="0" applyFont="1" applyFill="1" applyBorder="1" applyAlignment="1" applyProtection="1">
      <alignment horizontal="center"/>
    </xf>
    <xf numFmtId="42" fontId="1" fillId="0" borderId="19" xfId="0" applyNumberFormat="1" applyFont="1" applyFill="1" applyBorder="1" applyProtection="1"/>
    <xf numFmtId="42" fontId="1" fillId="0" borderId="25" xfId="0" applyNumberFormat="1" applyFont="1" applyFill="1" applyBorder="1" applyProtection="1"/>
    <xf numFmtId="0" fontId="1" fillId="4" borderId="34" xfId="0" applyFont="1" applyFill="1" applyBorder="1" applyAlignment="1" applyProtection="1">
      <alignment horizontal="center"/>
    </xf>
    <xf numFmtId="42" fontId="1" fillId="0" borderId="34" xfId="0" applyNumberFormat="1" applyFont="1" applyFill="1" applyBorder="1" applyProtection="1"/>
    <xf numFmtId="42" fontId="1" fillId="0" borderId="18" xfId="0" applyNumberFormat="1" applyFont="1" applyFill="1" applyBorder="1" applyProtection="1"/>
    <xf numFmtId="0" fontId="1" fillId="0" borderId="3" xfId="0" applyFont="1" applyBorder="1" applyAlignment="1" applyProtection="1">
      <protection locked="0"/>
    </xf>
    <xf numFmtId="0" fontId="28" fillId="5" borderId="22" xfId="0" applyFont="1" applyFill="1" applyBorder="1" applyAlignment="1" applyProtection="1">
      <alignment horizontal="right"/>
    </xf>
    <xf numFmtId="0" fontId="29" fillId="3" borderId="26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3" xfId="0" applyFont="1" applyBorder="1" applyAlignment="1" applyProtection="1"/>
    <xf numFmtId="0" fontId="1" fillId="0" borderId="2" xfId="0" applyFont="1" applyBorder="1" applyAlignment="1" applyProtection="1"/>
    <xf numFmtId="0" fontId="23" fillId="0" borderId="0" xfId="0" applyFont="1" applyProtection="1"/>
    <xf numFmtId="0" fontId="1" fillId="0" borderId="0" xfId="0" applyFont="1" applyBorder="1" applyAlignment="1" applyProtection="1"/>
    <xf numFmtId="0" fontId="1" fillId="0" borderId="6" xfId="0" applyFont="1" applyBorder="1" applyAlignment="1" applyProtection="1"/>
    <xf numFmtId="0" fontId="1" fillId="0" borderId="10" xfId="0" applyFont="1" applyBorder="1" applyAlignment="1" applyProtection="1"/>
    <xf numFmtId="0" fontId="1" fillId="0" borderId="9" xfId="0" applyFont="1" applyBorder="1" applyAlignment="1" applyProtection="1"/>
    <xf numFmtId="42" fontId="1" fillId="0" borderId="0" xfId="0" applyNumberFormat="1" applyFont="1" applyFill="1" applyBorder="1" applyAlignment="1" applyProtection="1">
      <alignment horizontal="right"/>
    </xf>
    <xf numFmtId="42" fontId="1" fillId="0" borderId="28" xfId="0" applyNumberFormat="1" applyFont="1" applyBorder="1" applyProtection="1"/>
    <xf numFmtId="0" fontId="1" fillId="7" borderId="35" xfId="0" applyFont="1" applyFill="1" applyBorder="1" applyProtection="1">
      <protection locked="0"/>
    </xf>
    <xf numFmtId="164" fontId="1" fillId="0" borderId="18" xfId="0" applyNumberFormat="1" applyFont="1" applyBorder="1" applyProtection="1">
      <protection locked="0"/>
    </xf>
    <xf numFmtId="164" fontId="1" fillId="0" borderId="19" xfId="0" applyNumberFormat="1" applyFont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1" fillId="7" borderId="37" xfId="0" applyFont="1" applyFill="1" applyBorder="1" applyProtection="1">
      <protection locked="0"/>
    </xf>
    <xf numFmtId="164" fontId="1" fillId="0" borderId="38" xfId="0" applyNumberFormat="1" applyFont="1" applyBorder="1" applyProtection="1">
      <protection locked="0"/>
    </xf>
    <xf numFmtId="164" fontId="1" fillId="0" borderId="30" xfId="0" applyNumberFormat="1" applyFont="1" applyBorder="1" applyProtection="1">
      <protection locked="0"/>
    </xf>
    <xf numFmtId="165" fontId="1" fillId="0" borderId="27" xfId="0" applyNumberFormat="1" applyFont="1" applyBorder="1" applyProtection="1">
      <protection locked="0"/>
    </xf>
    <xf numFmtId="42" fontId="1" fillId="0" borderId="27" xfId="0" applyNumberFormat="1" applyFont="1" applyFill="1" applyBorder="1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center"/>
    </xf>
    <xf numFmtId="42" fontId="1" fillId="0" borderId="17" xfId="0" applyNumberFormat="1" applyFont="1" applyFill="1" applyBorder="1" applyProtection="1"/>
    <xf numFmtId="0" fontId="1" fillId="4" borderId="21" xfId="0" applyFont="1" applyFill="1" applyBorder="1" applyAlignment="1" applyProtection="1">
      <alignment horizontal="center"/>
    </xf>
    <xf numFmtId="42" fontId="1" fillId="0" borderId="21" xfId="0" applyNumberFormat="1" applyFont="1" applyFill="1" applyBorder="1" applyProtection="1"/>
    <xf numFmtId="42" fontId="1" fillId="0" borderId="20" xfId="0" applyNumberFormat="1" applyFont="1" applyFill="1" applyBorder="1" applyProtection="1"/>
    <xf numFmtId="0" fontId="26" fillId="0" borderId="0" xfId="0" applyFont="1" applyAlignment="1" applyProtection="1">
      <alignment horizontal="right"/>
    </xf>
    <xf numFmtId="42" fontId="28" fillId="5" borderId="10" xfId="0" applyNumberFormat="1" applyFont="1" applyFill="1" applyBorder="1" applyAlignment="1" applyProtection="1"/>
    <xf numFmtId="0" fontId="28" fillId="5" borderId="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164" fontId="28" fillId="5" borderId="23" xfId="0" applyNumberFormat="1" applyFont="1" applyFill="1" applyBorder="1" applyAlignment="1" applyProtection="1"/>
    <xf numFmtId="0" fontId="30" fillId="5" borderId="24" xfId="0" applyFont="1" applyFill="1" applyBorder="1" applyAlignment="1" applyProtection="1"/>
    <xf numFmtId="0" fontId="1" fillId="0" borderId="1" xfId="0" applyFont="1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3" fillId="0" borderId="6" xfId="0" applyFont="1" applyBorder="1" applyAlignment="1" applyProtection="1">
      <alignment vertical="top" wrapText="1"/>
      <protection locked="0"/>
    </xf>
    <xf numFmtId="0" fontId="23" fillId="0" borderId="8" xfId="0" applyFont="1" applyBorder="1" applyAlignment="1" applyProtection="1">
      <alignment vertical="top" wrapText="1"/>
      <protection locked="0"/>
    </xf>
    <xf numFmtId="0" fontId="23" fillId="0" borderId="10" xfId="0" applyFont="1" applyBorder="1" applyAlignment="1" applyProtection="1">
      <alignment vertical="top" wrapText="1"/>
      <protection locked="0"/>
    </xf>
    <xf numFmtId="0" fontId="23" fillId="0" borderId="9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0" fontId="3" fillId="0" borderId="39" xfId="0" applyFont="1" applyBorder="1" applyAlignment="1" applyProtection="1">
      <protection locked="0"/>
    </xf>
    <xf numFmtId="0" fontId="3" fillId="0" borderId="33" xfId="0" applyFont="1" applyBorder="1" applyAlignment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600075</xdr:colOff>
      <xdr:row>1</xdr:row>
      <xdr:rowOff>209550</xdr:rowOff>
    </xdr:to>
    <xdr:pic>
      <xdr:nvPicPr>
        <xdr:cNvPr id="2267" name="Picture 1" descr="oplogoP289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638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1609725</xdr:colOff>
      <xdr:row>1</xdr:row>
      <xdr:rowOff>209550</xdr:rowOff>
    </xdr:to>
    <xdr:pic>
      <xdr:nvPicPr>
        <xdr:cNvPr id="1186" name="Picture 1" descr="oplogoP289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638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08%20Budget\CIP\CIPDATABASE%202008-2012%205-16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umbers for Database"/>
      <sheetName val="Five-Year CIP"/>
      <sheetName val="By Project - All Years"/>
      <sheetName val="CIP Summary for WP"/>
      <sheetName val="2007 Sources"/>
      <sheetName val="2008 Projects"/>
      <sheetName val="2008 Sources"/>
      <sheetName val="Indiv Project"/>
      <sheetName val="by funding source"/>
      <sheetName val="data entry for forecast"/>
      <sheetName val="CIP Summary by YR &amp; Funding"/>
      <sheetName val="template"/>
    </sheetNames>
    <sheetDataSet>
      <sheetData sheetId="0"/>
      <sheetData sheetId="1">
        <row r="4">
          <cell r="A4" t="str">
            <v>Bridge Replacement</v>
          </cell>
          <cell r="B4">
            <v>1</v>
          </cell>
        </row>
        <row r="5">
          <cell r="A5" t="str">
            <v>Public Buildings</v>
          </cell>
          <cell r="B5">
            <v>2</v>
          </cell>
        </row>
        <row r="6">
          <cell r="A6" t="str">
            <v>Public Equipment</v>
          </cell>
          <cell r="B6">
            <v>3</v>
          </cell>
        </row>
        <row r="7">
          <cell r="A7" t="str">
            <v>Fire Service-Public Buildings</v>
          </cell>
          <cell r="B7">
            <v>4</v>
          </cell>
        </row>
        <row r="8">
          <cell r="A8" t="str">
            <v>Fire Service-Public Equipment</v>
          </cell>
          <cell r="B8">
            <v>5</v>
          </cell>
        </row>
        <row r="9">
          <cell r="A9" t="str">
            <v>Parks &amp; Recreation</v>
          </cell>
          <cell r="B9">
            <v>6</v>
          </cell>
        </row>
        <row r="10">
          <cell r="A10" t="str">
            <v>Golf Course</v>
          </cell>
          <cell r="B10">
            <v>7</v>
          </cell>
        </row>
        <row r="11">
          <cell r="A11" t="str">
            <v>Storm Drainage</v>
          </cell>
          <cell r="B11">
            <v>8</v>
          </cell>
        </row>
        <row r="12">
          <cell r="A12" t="str">
            <v>Streetlighting</v>
          </cell>
          <cell r="B12">
            <v>9</v>
          </cell>
        </row>
        <row r="13">
          <cell r="A13" t="str">
            <v>Residential Street Program</v>
          </cell>
          <cell r="B13">
            <v>10</v>
          </cell>
        </row>
        <row r="14">
          <cell r="A14" t="str">
            <v>Sidewalk Construction &amp; Maintenance</v>
          </cell>
          <cell r="B14">
            <v>11</v>
          </cell>
        </row>
        <row r="15">
          <cell r="A15" t="str">
            <v>Street Improvements</v>
          </cell>
          <cell r="B15">
            <v>12</v>
          </cell>
        </row>
        <row r="16">
          <cell r="A16" t="str">
            <v>Thoroughfare Excise Tax</v>
          </cell>
          <cell r="B16">
            <v>13</v>
          </cell>
        </row>
        <row r="17">
          <cell r="A17" t="str">
            <v>Thoroughfare Non-Excise Tax</v>
          </cell>
          <cell r="B17">
            <v>14</v>
          </cell>
        </row>
        <row r="18">
          <cell r="A18" t="str">
            <v>Traffic Signals</v>
          </cell>
          <cell r="B18">
            <v>15</v>
          </cell>
        </row>
        <row r="19">
          <cell r="A19" t="str">
            <v>Contingency-Street Improvements</v>
          </cell>
          <cell r="B19">
            <v>16</v>
          </cell>
        </row>
        <row r="22">
          <cell r="A22" t="str">
            <v>GO Bonds</v>
          </cell>
          <cell r="B22">
            <v>1</v>
          </cell>
        </row>
        <row r="23">
          <cell r="A23" t="str">
            <v>20 yr GO Bonds</v>
          </cell>
          <cell r="B23">
            <v>2</v>
          </cell>
        </row>
        <row r="24">
          <cell r="A24" t="str">
            <v>PAYG</v>
          </cell>
          <cell r="B24">
            <v>3</v>
          </cell>
        </row>
        <row r="25">
          <cell r="A25" t="str">
            <v>Excise Tax</v>
          </cell>
          <cell r="B25">
            <v>4</v>
          </cell>
        </row>
        <row r="26">
          <cell r="A26" t="str">
            <v>1/8th Sales Tax</v>
          </cell>
          <cell r="B26">
            <v>5</v>
          </cell>
        </row>
        <row r="27">
          <cell r="A27" t="str">
            <v>Escrow Funds</v>
          </cell>
          <cell r="B27">
            <v>6</v>
          </cell>
        </row>
        <row r="28">
          <cell r="A28" t="str">
            <v>Special Assessments</v>
          </cell>
          <cell r="B28">
            <v>7</v>
          </cell>
        </row>
        <row r="29">
          <cell r="A29" t="str">
            <v>Storm Water Utility</v>
          </cell>
          <cell r="B29">
            <v>8</v>
          </cell>
        </row>
        <row r="30">
          <cell r="A30" t="str">
            <v>Johnson County Funds</v>
          </cell>
          <cell r="B30">
            <v>9</v>
          </cell>
        </row>
        <row r="31">
          <cell r="A31" t="str">
            <v>Eco Devo Sales Tax</v>
          </cell>
          <cell r="B31">
            <v>10</v>
          </cell>
        </row>
        <row r="32">
          <cell r="A32" t="str">
            <v>Funds from Other Cities</v>
          </cell>
          <cell r="B32">
            <v>11</v>
          </cell>
        </row>
        <row r="33">
          <cell r="A33" t="str">
            <v>KDOT</v>
          </cell>
          <cell r="B33">
            <v>12</v>
          </cell>
        </row>
        <row r="34">
          <cell r="A34" t="str">
            <v>Federal Transportation Funding</v>
          </cell>
          <cell r="B34">
            <v>13</v>
          </cell>
        </row>
        <row r="35">
          <cell r="A35" t="str">
            <v>Community Dev Block Grant</v>
          </cell>
          <cell r="B35">
            <v>14</v>
          </cell>
        </row>
        <row r="36">
          <cell r="A36" t="str">
            <v>Other Federal Financing</v>
          </cell>
          <cell r="B36">
            <v>15</v>
          </cell>
        </row>
        <row r="37">
          <cell r="A37" t="str">
            <v>Equipment Reserve Fund</v>
          </cell>
          <cell r="B37">
            <v>16</v>
          </cell>
        </row>
        <row r="38">
          <cell r="A38" t="str">
            <v>Golf Revenue</v>
          </cell>
          <cell r="B38">
            <v>17</v>
          </cell>
        </row>
        <row r="39">
          <cell r="A39" t="str">
            <v>Special Parks &amp; Rec</v>
          </cell>
          <cell r="B39">
            <v>18</v>
          </cell>
        </row>
        <row r="40">
          <cell r="A40" t="str">
            <v>Private Contributions</v>
          </cell>
          <cell r="B40">
            <v>19</v>
          </cell>
        </row>
        <row r="41">
          <cell r="A41" t="str">
            <v>Other Debt Financing</v>
          </cell>
          <cell r="B41">
            <v>20</v>
          </cell>
        </row>
        <row r="42">
          <cell r="A42" t="str">
            <v>Other Financing Sources</v>
          </cell>
          <cell r="B42">
            <v>21</v>
          </cell>
        </row>
        <row r="57">
          <cell r="A57" t="str">
            <v>BR</v>
          </cell>
          <cell r="B57" t="str">
            <v>Bridge Replacement</v>
          </cell>
        </row>
        <row r="58">
          <cell r="A58" t="str">
            <v>FB</v>
          </cell>
          <cell r="B58" t="str">
            <v>Fire Service-Public Buildings</v>
          </cell>
        </row>
        <row r="59">
          <cell r="A59" t="str">
            <v>FE</v>
          </cell>
          <cell r="B59" t="str">
            <v>Fire Service-Public Equipment</v>
          </cell>
        </row>
        <row r="60">
          <cell r="A60" t="str">
            <v>PB</v>
          </cell>
          <cell r="B60" t="str">
            <v>Public Buildings</v>
          </cell>
        </row>
        <row r="61">
          <cell r="A61" t="str">
            <v>PE</v>
          </cell>
          <cell r="B61" t="str">
            <v>Public Equipment</v>
          </cell>
        </row>
        <row r="62">
          <cell r="A62" t="str">
            <v>PR</v>
          </cell>
          <cell r="B62" t="str">
            <v>Parks &amp; Recreation</v>
          </cell>
        </row>
        <row r="63">
          <cell r="A63" t="str">
            <v>SD</v>
          </cell>
          <cell r="B63" t="str">
            <v>Storm Drainage</v>
          </cell>
        </row>
        <row r="64">
          <cell r="A64" t="str">
            <v>SL</v>
          </cell>
          <cell r="B64" t="str">
            <v>Streetlighting</v>
          </cell>
        </row>
        <row r="65">
          <cell r="A65" t="str">
            <v>SR</v>
          </cell>
          <cell r="B65" t="str">
            <v>Residential Street Program</v>
          </cell>
        </row>
        <row r="66">
          <cell r="A66" t="str">
            <v>ST</v>
          </cell>
          <cell r="B66" t="str">
            <v>Street Improvements</v>
          </cell>
        </row>
        <row r="67">
          <cell r="A67" t="str">
            <v>SW</v>
          </cell>
          <cell r="B67" t="str">
            <v>Sidewalk Construction &amp; Maintenance</v>
          </cell>
        </row>
        <row r="68">
          <cell r="A68" t="str">
            <v>TE</v>
          </cell>
          <cell r="B68" t="str">
            <v>Thoroughfare Excise Tax</v>
          </cell>
        </row>
        <row r="69">
          <cell r="A69" t="str">
            <v>TH</v>
          </cell>
          <cell r="B69" t="str">
            <v>Thoroughfare Non-Excise Tax</v>
          </cell>
        </row>
        <row r="70">
          <cell r="A70" t="str">
            <v>TS</v>
          </cell>
          <cell r="B70" t="str">
            <v>Traffic Signals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zoomScale="80" zoomScaleNormal="80" zoomScaleSheetLayoutView="80" workbookViewId="0">
      <selection activeCell="A3" sqref="A3"/>
    </sheetView>
  </sheetViews>
  <sheetFormatPr defaultRowHeight="15.75" outlineLevelCol="1"/>
  <cols>
    <col min="1" max="1" width="16.125" style="3" customWidth="1"/>
    <col min="2" max="2" width="13.125" style="3" customWidth="1"/>
    <col min="3" max="3" width="14.75" style="3" customWidth="1"/>
    <col min="4" max="6" width="13.125" style="3" customWidth="1"/>
    <col min="7" max="7" width="14.125" style="3" customWidth="1"/>
    <col min="8" max="12" width="13.125" style="3" customWidth="1"/>
    <col min="13" max="13" width="15.375" style="3" customWidth="1"/>
    <col min="14" max="15" width="1.5" style="3" customWidth="1"/>
    <col min="16" max="22" width="9" style="3" hidden="1" customWidth="1" outlineLevel="1"/>
    <col min="23" max="23" width="9" style="3" collapsed="1"/>
    <col min="24" max="32" width="9" style="138"/>
    <col min="33" max="16384" width="9" style="3"/>
  </cols>
  <sheetData>
    <row r="1" spans="1:18" ht="19.5" customHeight="1">
      <c r="A1" s="1"/>
      <c r="B1" s="2"/>
      <c r="D1" s="4" t="s">
        <v>0</v>
      </c>
      <c r="E1" s="5"/>
      <c r="F1" s="162"/>
      <c r="G1" s="162"/>
      <c r="H1" s="132"/>
      <c r="I1" s="132"/>
      <c r="J1" s="136"/>
      <c r="K1" s="136"/>
      <c r="L1" s="136"/>
      <c r="M1" s="137"/>
    </row>
    <row r="2" spans="1:18" ht="19.5" customHeight="1">
      <c r="A2" s="90"/>
      <c r="B2" s="91"/>
      <c r="D2" s="10" t="s">
        <v>1</v>
      </c>
      <c r="E2" s="11"/>
      <c r="F2" s="165"/>
      <c r="G2" s="166"/>
      <c r="H2" s="166"/>
      <c r="I2" s="166"/>
      <c r="J2" s="139"/>
      <c r="K2" s="139"/>
      <c r="L2" s="139"/>
      <c r="M2" s="140"/>
      <c r="R2" s="12" t="s">
        <v>2</v>
      </c>
    </row>
    <row r="3" spans="1:18" ht="19.5" customHeight="1">
      <c r="A3" s="16" t="s">
        <v>102</v>
      </c>
      <c r="B3" s="17"/>
      <c r="D3" s="10" t="s">
        <v>3</v>
      </c>
      <c r="E3" s="11"/>
      <c r="F3" s="167"/>
      <c r="G3" s="167"/>
      <c r="H3" s="167"/>
      <c r="I3" s="167"/>
      <c r="J3" s="139"/>
      <c r="K3" s="139"/>
      <c r="L3" s="139"/>
      <c r="M3" s="140"/>
      <c r="R3" s="92" t="s">
        <v>4</v>
      </c>
    </row>
    <row r="4" spans="1:18" ht="19.5" customHeight="1">
      <c r="A4" s="16" t="s">
        <v>5</v>
      </c>
      <c r="B4" s="17"/>
      <c r="D4" s="10" t="s">
        <v>6</v>
      </c>
      <c r="E4" s="11"/>
      <c r="F4" s="167"/>
      <c r="G4" s="167"/>
      <c r="H4" s="167"/>
      <c r="I4" s="167"/>
      <c r="J4" s="139"/>
      <c r="K4" s="139"/>
      <c r="L4" s="139"/>
      <c r="M4" s="140"/>
      <c r="R4" s="63" t="s">
        <v>7</v>
      </c>
    </row>
    <row r="5" spans="1:18" ht="16.5" customHeight="1" thickBot="1">
      <c r="A5" s="19"/>
      <c r="B5" s="20"/>
      <c r="D5" s="21"/>
      <c r="E5" s="22"/>
      <c r="F5" s="141"/>
      <c r="G5" s="141"/>
      <c r="H5" s="141"/>
      <c r="I5" s="141"/>
      <c r="J5" s="141"/>
      <c r="K5" s="141"/>
      <c r="L5" s="141"/>
      <c r="M5" s="142"/>
      <c r="R5" s="63" t="s">
        <v>8</v>
      </c>
    </row>
    <row r="6" spans="1:18" ht="16.5" thickBot="1">
      <c r="R6" s="63" t="s">
        <v>9</v>
      </c>
    </row>
    <row r="7" spans="1:18" ht="16.5" thickBot="1">
      <c r="A7" s="25" t="s">
        <v>86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R7" s="63" t="s">
        <v>10</v>
      </c>
    </row>
    <row r="8" spans="1:18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R8" s="63" t="s">
        <v>11</v>
      </c>
    </row>
    <row r="9" spans="1:18" ht="15.75" customHeight="1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5"/>
      <c r="R9" s="63" t="s">
        <v>12</v>
      </c>
    </row>
    <row r="10" spans="1:18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  <c r="R10" s="63" t="s">
        <v>13</v>
      </c>
    </row>
    <row r="11" spans="1:18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5"/>
      <c r="R11" s="63" t="s">
        <v>14</v>
      </c>
    </row>
    <row r="12" spans="1:18" ht="16.5" thickBot="1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5"/>
      <c r="R12" s="63" t="s">
        <v>15</v>
      </c>
    </row>
    <row r="13" spans="1:18" ht="16.5" thickBot="1">
      <c r="A13" s="25" t="s">
        <v>87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R13" s="63" t="s">
        <v>16</v>
      </c>
    </row>
    <row r="14" spans="1:18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R14" s="63"/>
    </row>
    <row r="15" spans="1:18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  <c r="R15" s="93" t="s">
        <v>6</v>
      </c>
    </row>
    <row r="16" spans="1:18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R16" s="63" t="s">
        <v>85</v>
      </c>
    </row>
    <row r="17" spans="1:22" ht="16.5" thickBo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R17" s="3" t="s">
        <v>80</v>
      </c>
    </row>
    <row r="18" spans="1:22" ht="16.5" thickBot="1">
      <c r="F18" s="77"/>
      <c r="G18" s="77"/>
      <c r="H18" s="77"/>
      <c r="I18" s="77"/>
      <c r="J18" s="77"/>
      <c r="R18" s="63" t="s">
        <v>81</v>
      </c>
    </row>
    <row r="19" spans="1:22" ht="16.5" thickBot="1">
      <c r="A19" s="25" t="s">
        <v>17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0"/>
      <c r="R19" s="63" t="s">
        <v>82</v>
      </c>
    </row>
    <row r="20" spans="1:22" ht="16.5" thickBot="1">
      <c r="A20" s="94" t="s">
        <v>19</v>
      </c>
      <c r="B20" s="95"/>
      <c r="C20" s="96"/>
      <c r="F20" s="96"/>
      <c r="G20" s="114"/>
      <c r="H20" s="96"/>
      <c r="I20" s="96"/>
      <c r="J20" s="96"/>
      <c r="R20" s="63" t="s">
        <v>83</v>
      </c>
    </row>
    <row r="21" spans="1:22" ht="63.75" thickBot="1">
      <c r="A21" s="97" t="s">
        <v>89</v>
      </c>
      <c r="B21" s="98" t="s">
        <v>24</v>
      </c>
      <c r="C21" s="99" t="s">
        <v>28</v>
      </c>
      <c r="D21" s="99" t="s">
        <v>31</v>
      </c>
      <c r="E21" s="99" t="s">
        <v>34</v>
      </c>
      <c r="F21" s="99" t="s">
        <v>38</v>
      </c>
      <c r="G21" s="99" t="s">
        <v>41</v>
      </c>
      <c r="H21" s="99" t="s">
        <v>45</v>
      </c>
      <c r="I21" s="99" t="s">
        <v>49</v>
      </c>
      <c r="J21" s="99" t="s">
        <v>52</v>
      </c>
      <c r="K21" s="99" t="s">
        <v>92</v>
      </c>
      <c r="L21" s="99" t="s">
        <v>58</v>
      </c>
      <c r="M21" s="99" t="s">
        <v>93</v>
      </c>
    </row>
    <row r="22" spans="1:22">
      <c r="A22" s="145"/>
      <c r="B22" s="146"/>
      <c r="C22" s="147"/>
      <c r="D22" s="147"/>
      <c r="E22" s="147"/>
      <c r="F22" s="100"/>
      <c r="G22" s="100"/>
      <c r="H22" s="100"/>
      <c r="I22" s="100"/>
      <c r="J22" s="100"/>
      <c r="K22" s="147"/>
      <c r="L22" s="147"/>
      <c r="M22" s="147"/>
    </row>
    <row r="23" spans="1:22">
      <c r="A23" s="148"/>
      <c r="B23" s="146"/>
      <c r="C23" s="147"/>
      <c r="D23" s="147"/>
      <c r="E23" s="147"/>
      <c r="F23" s="100"/>
      <c r="G23" s="100"/>
      <c r="H23" s="100"/>
      <c r="I23" s="100"/>
      <c r="J23" s="100"/>
      <c r="K23" s="147"/>
      <c r="L23" s="147"/>
      <c r="M23" s="147"/>
      <c r="R23" s="101" t="s">
        <v>23</v>
      </c>
    </row>
    <row r="24" spans="1:22">
      <c r="A24" s="148"/>
      <c r="B24" s="146"/>
      <c r="C24" s="147"/>
      <c r="D24" s="147"/>
      <c r="E24" s="147"/>
      <c r="F24" s="100"/>
      <c r="G24" s="100"/>
      <c r="H24" s="100"/>
      <c r="I24" s="100"/>
      <c r="J24" s="100"/>
      <c r="K24" s="147"/>
      <c r="L24" s="147"/>
      <c r="M24" s="147"/>
      <c r="Q24" s="46" t="s">
        <v>25</v>
      </c>
      <c r="R24" s="47" t="s">
        <v>26</v>
      </c>
      <c r="V24" s="3" t="s">
        <v>27</v>
      </c>
    </row>
    <row r="25" spans="1:22">
      <c r="A25" s="148"/>
      <c r="B25" s="146"/>
      <c r="C25" s="147"/>
      <c r="D25" s="147"/>
      <c r="E25" s="147"/>
      <c r="F25" s="100"/>
      <c r="G25" s="100"/>
      <c r="H25" s="100"/>
      <c r="I25" s="100"/>
      <c r="J25" s="100"/>
      <c r="K25" s="147"/>
      <c r="L25" s="147"/>
      <c r="M25" s="147"/>
      <c r="Q25" s="83"/>
      <c r="R25" s="47" t="s">
        <v>29</v>
      </c>
      <c r="V25" s="3" t="s">
        <v>30</v>
      </c>
    </row>
    <row r="26" spans="1:22">
      <c r="A26" s="148"/>
      <c r="B26" s="146"/>
      <c r="C26" s="147"/>
      <c r="D26" s="147"/>
      <c r="E26" s="147"/>
      <c r="F26" s="100"/>
      <c r="G26" s="100"/>
      <c r="H26" s="100"/>
      <c r="I26" s="100"/>
      <c r="J26" s="100"/>
      <c r="K26" s="147"/>
      <c r="L26" s="147"/>
      <c r="M26" s="147"/>
      <c r="Q26" s="83"/>
      <c r="R26" s="47" t="s">
        <v>32</v>
      </c>
      <c r="V26" s="3" t="s">
        <v>33</v>
      </c>
    </row>
    <row r="27" spans="1:22" ht="16.5" thickBot="1">
      <c r="A27" s="149"/>
      <c r="B27" s="150"/>
      <c r="C27" s="151"/>
      <c r="D27" s="151"/>
      <c r="E27" s="151"/>
      <c r="F27" s="102"/>
      <c r="G27" s="102"/>
      <c r="H27" s="102"/>
      <c r="I27" s="102"/>
      <c r="J27" s="102"/>
      <c r="K27" s="151"/>
      <c r="L27" s="151"/>
      <c r="M27" s="151"/>
      <c r="Q27" s="84" t="s">
        <v>35</v>
      </c>
      <c r="R27" s="48" t="s">
        <v>36</v>
      </c>
      <c r="V27" s="3" t="s">
        <v>37</v>
      </c>
    </row>
    <row r="28" spans="1:22" ht="32.25" thickBot="1">
      <c r="A28" s="103" t="s">
        <v>91</v>
      </c>
      <c r="B28" s="113">
        <f>SUM(B22:B27)</f>
        <v>0</v>
      </c>
      <c r="C28" s="113">
        <f t="shared" ref="C28:M28" si="0">SUM(C22:C27)</f>
        <v>0</v>
      </c>
      <c r="D28" s="113">
        <f t="shared" si="0"/>
        <v>0</v>
      </c>
      <c r="E28" s="113">
        <f t="shared" si="0"/>
        <v>0</v>
      </c>
      <c r="F28" s="113">
        <f t="shared" si="0"/>
        <v>0</v>
      </c>
      <c r="G28" s="113">
        <f t="shared" si="0"/>
        <v>0</v>
      </c>
      <c r="H28" s="113">
        <f t="shared" si="0"/>
        <v>0</v>
      </c>
      <c r="I28" s="113">
        <f t="shared" si="0"/>
        <v>0</v>
      </c>
      <c r="J28" s="113">
        <f t="shared" si="0"/>
        <v>0</v>
      </c>
      <c r="K28" s="113">
        <f t="shared" si="0"/>
        <v>0</v>
      </c>
      <c r="L28" s="113">
        <f t="shared" si="0"/>
        <v>0</v>
      </c>
      <c r="M28" s="113">
        <f t="shared" si="0"/>
        <v>0</v>
      </c>
      <c r="Q28" s="85"/>
      <c r="R28" s="48" t="s">
        <v>39</v>
      </c>
      <c r="V28" s="3" t="s">
        <v>40</v>
      </c>
    </row>
    <row r="29" spans="1:22">
      <c r="B29" s="63"/>
      <c r="C29" s="63"/>
      <c r="D29" s="63"/>
      <c r="E29" s="63"/>
      <c r="F29" s="116"/>
      <c r="G29" s="116"/>
      <c r="H29" s="116"/>
      <c r="I29" s="116"/>
      <c r="J29" s="116"/>
      <c r="K29" s="63"/>
      <c r="L29" s="104" t="s">
        <v>46</v>
      </c>
      <c r="M29" s="89">
        <f>SUM(B28:M28)</f>
        <v>0</v>
      </c>
      <c r="Q29" s="86" t="s">
        <v>42</v>
      </c>
      <c r="R29" s="49" t="s">
        <v>43</v>
      </c>
      <c r="V29" s="3" t="s">
        <v>44</v>
      </c>
    </row>
    <row r="30" spans="1:22" ht="16.5" thickBot="1">
      <c r="B30" s="63"/>
      <c r="C30" s="63"/>
      <c r="D30" s="63"/>
      <c r="E30" s="63"/>
      <c r="F30" s="116"/>
      <c r="G30" s="116"/>
      <c r="H30" s="116"/>
      <c r="I30" s="116"/>
      <c r="J30" s="116"/>
      <c r="K30" s="63"/>
      <c r="L30" s="63"/>
      <c r="M30" s="63"/>
      <c r="Q30" s="87"/>
      <c r="R30" s="49" t="s">
        <v>47</v>
      </c>
      <c r="V30" s="3" t="s">
        <v>48</v>
      </c>
    </row>
    <row r="31" spans="1:22" ht="16.5" thickBot="1">
      <c r="A31" s="25" t="s">
        <v>23</v>
      </c>
      <c r="B31" s="26"/>
      <c r="C31" s="27"/>
      <c r="D31" s="30"/>
      <c r="E31" s="63"/>
      <c r="F31" s="31" t="s">
        <v>98</v>
      </c>
      <c r="G31" s="32"/>
      <c r="H31" s="116"/>
      <c r="I31" s="31" t="s">
        <v>90</v>
      </c>
      <c r="J31" s="31"/>
      <c r="K31" s="31"/>
      <c r="L31" s="31"/>
      <c r="M31" s="111"/>
      <c r="Q31" s="87"/>
      <c r="R31" s="49" t="s">
        <v>50</v>
      </c>
      <c r="V31" s="3" t="s">
        <v>51</v>
      </c>
    </row>
    <row r="32" spans="1:22">
      <c r="A32" s="62"/>
      <c r="B32" s="63"/>
      <c r="C32" s="36" t="s">
        <v>20</v>
      </c>
      <c r="D32" s="105" t="s">
        <v>21</v>
      </c>
      <c r="F32" s="37" t="s">
        <v>21</v>
      </c>
      <c r="G32" s="115" t="s">
        <v>22</v>
      </c>
      <c r="H32" s="116"/>
      <c r="I32" s="62"/>
      <c r="J32" s="63"/>
      <c r="K32" s="63"/>
      <c r="L32" s="63"/>
      <c r="M32" s="112"/>
      <c r="Q32" s="87"/>
      <c r="R32" s="49" t="s">
        <v>54</v>
      </c>
      <c r="V32" s="3" t="s">
        <v>40</v>
      </c>
    </row>
    <row r="33" spans="1:22">
      <c r="A33" s="163"/>
      <c r="B33" s="164"/>
      <c r="C33" s="107">
        <v>0</v>
      </c>
      <c r="D33" s="66"/>
      <c r="F33" s="44" t="str">
        <f>IF(ISERROR(SMALL($A$22:$A$27,1)),"-",SMALL($A$22:$A$27,1))</f>
        <v>-</v>
      </c>
      <c r="G33" s="106">
        <f t="shared" ref="G33:G38" si="1">ROUND(SUMIF($A$22:$A$27,F33,$B$22:$B$27)+SUMIF($A$22:$A$27,F33,$C$22:$C$27)+SUMIF($A$22:$A$27,F33,$D$22:$D$27)+SUMIF($A$22:$A$27,F33,$E$22:$E$27)+SUMIF($A$22:$A$27,F33,$F$22:$F$27)+SUMIF($A$22:$A$27,F33,$G$22:$G$27)+SUMIF($A$22:$A$27,F33,$H$22:$H$27)++SUMIF($A$22:$A$27,F33,$I$22:$I$27)+SUMIF($A$22:$A$27,F33,$J$22:$J$27)+SUMIF($A$22:$A$27,F33,$K$22:$K$27)+SUMIF($A$22:$A$27,F33,$L$22:$L$27)+SUMIF($A$22:$A$27,F33,$M$22:$M$27),-2)</f>
        <v>0</v>
      </c>
      <c r="H33" s="108"/>
      <c r="I33" s="123" t="s">
        <v>27</v>
      </c>
      <c r="J33" s="129" t="s">
        <v>30</v>
      </c>
      <c r="K33" s="126" t="s">
        <v>33</v>
      </c>
      <c r="L33" s="120" t="s">
        <v>37</v>
      </c>
      <c r="M33" s="156" t="s">
        <v>67</v>
      </c>
      <c r="Q33" s="87"/>
      <c r="R33" s="49" t="s">
        <v>56</v>
      </c>
      <c r="V33" s="3" t="s">
        <v>57</v>
      </c>
    </row>
    <row r="34" spans="1:22">
      <c r="A34" s="163"/>
      <c r="B34" s="164"/>
      <c r="C34" s="107">
        <v>0</v>
      </c>
      <c r="D34" s="66"/>
      <c r="F34" s="44" t="str">
        <f>IF(ISERROR(LARGE($A$22:$A$27,(RANK(F33,$A$22:$A$27,0)-1))),"-",LARGE($A$22:$A$27,(RANK(F33,$A$22:$A$27,0)-1)))</f>
        <v>-</v>
      </c>
      <c r="G34" s="106">
        <f t="shared" si="1"/>
        <v>0</v>
      </c>
      <c r="H34" s="11"/>
      <c r="I34" s="124">
        <f ca="1">ROUND(SUMIF($A$33:$B$46,I33,$C$33:$C$46),-2)+ROUND(SUMIF($A$33:$B$46,R24,$C$33:$C$46),-2)</f>
        <v>0</v>
      </c>
      <c r="J34" s="130">
        <f ca="1">ROUND(SUMIF($A$33:$B$46,J33,$C$33:$C$46),-2)+ROUND(SUMIF($A$33:$B$46,R25,$C$33:$C$46),-2)</f>
        <v>0</v>
      </c>
      <c r="K34" s="127">
        <f ca="1">ROUND(SUMIF($A$33:$B$46,K33,$C$33:$C$46),-2)+ROUND(SUMIF($A$33:$B$46,R26,$C$33:$C$46),-2)</f>
        <v>0</v>
      </c>
      <c r="L34" s="131">
        <f ca="1">ROUND(SUMIF($A$33:$B$46,L33,$C$33:$C$46),-2)+ROUND(SUMIF($A$33:$B$46,R27,$C$33:$C$46),-2)</f>
        <v>0</v>
      </c>
      <c r="M34" s="157">
        <f ca="1">ROUND(SUMIF($A$33:$B$46,M33,$C$33:$C$46),-2)+ROUND(SUMIF($A$33:$B$46,R28,$C$33:$C$46),-2)</f>
        <v>0</v>
      </c>
      <c r="Q34" s="87"/>
      <c r="R34" s="49" t="s">
        <v>59</v>
      </c>
      <c r="V34" s="3" t="s">
        <v>60</v>
      </c>
    </row>
    <row r="35" spans="1:22">
      <c r="A35" s="163"/>
      <c r="B35" s="164"/>
      <c r="C35" s="107">
        <v>0</v>
      </c>
      <c r="D35" s="66"/>
      <c r="F35" s="44" t="str">
        <f>IF(ISERROR(LARGE($A$22:$A$27,(RANK(F34,$A$22:$A$27,0)-1))),"-",LARGE($A$22:$A$27,(RANK(F34,$A$22:$A$27,0)-1)))</f>
        <v>-</v>
      </c>
      <c r="G35" s="106">
        <f t="shared" si="1"/>
        <v>0</v>
      </c>
      <c r="H35" s="11"/>
      <c r="I35" s="62"/>
      <c r="J35" s="63"/>
      <c r="K35" s="63"/>
      <c r="L35" s="63"/>
      <c r="M35" s="112"/>
      <c r="R35" s="49" t="s">
        <v>96</v>
      </c>
      <c r="V35" s="3" t="s">
        <v>97</v>
      </c>
    </row>
    <row r="36" spans="1:22">
      <c r="A36" s="163"/>
      <c r="B36" s="164"/>
      <c r="C36" s="107">
        <v>0</v>
      </c>
      <c r="D36" s="66"/>
      <c r="F36" s="44" t="str">
        <f>IF(ISERROR(LARGE($A$22:$A$27,(RANK(F35,$A$22:$A$27,0)-1))),"-",LARGE($A$22:$A$27,(RANK(F35,$A$22:$A$27,0)-1)))</f>
        <v>-</v>
      </c>
      <c r="G36" s="106">
        <f>ROUND(SUMIF($A$22:$A$27,F36,$B$22:$B$27)+SUMIF($A$22:$A$27,F36,$C$22:$C$27)+SUMIF($A$22:$A$27,F36,$D$22:$D$27)+SUMIF($A$22:$A$27,F36,$E$22:$E$27)+SUMIF($A$22:$A$27,F36,$F$22:$F$27)+SUMIF($A$22:$A$27,F36,$G$22:$G$27)+SUMIF($A$22:$A$27,F36,$H$22:$H$27)++SUMIF($A$22:$A$27,F36,$I$22:$I$27)+SUMIF($A$22:$A$27,F36,$J$22:$J$27)+SUMIF($A$22:$A$27,F36,$K$22:$K$27)+SUMIF($A$22:$A$27,F36,$L$22:$L$27)+SUMIF($A$22:$A$27,F36,$M$22:$M$27),-2)</f>
        <v>0</v>
      </c>
      <c r="H36" s="96"/>
      <c r="I36" s="123" t="s">
        <v>44</v>
      </c>
      <c r="J36" s="126" t="s">
        <v>48</v>
      </c>
      <c r="K36" s="126" t="s">
        <v>51</v>
      </c>
      <c r="L36" s="120" t="s">
        <v>75</v>
      </c>
      <c r="M36" s="122" t="s">
        <v>57</v>
      </c>
      <c r="Q36" s="56" t="s">
        <v>62</v>
      </c>
      <c r="R36" s="57" t="s">
        <v>63</v>
      </c>
      <c r="V36" s="3" t="s">
        <v>64</v>
      </c>
    </row>
    <row r="37" spans="1:22">
      <c r="A37" s="163"/>
      <c r="B37" s="164"/>
      <c r="C37" s="107">
        <v>0</v>
      </c>
      <c r="D37" s="66"/>
      <c r="F37" s="44" t="str">
        <f>IF(ISERROR(LARGE($A$22:$A$27,(RANK(F36,$A$22:$A$27,0)-1))),"-",LARGE($A$22:$A$27,(RANK(F36,$A$22:$A$27,0)-1)))</f>
        <v>-</v>
      </c>
      <c r="G37" s="106">
        <f t="shared" si="1"/>
        <v>0</v>
      </c>
      <c r="H37" s="143"/>
      <c r="I37" s="124">
        <f ca="1">ROUND(SUMIF($A$33:$B$46,I36,$C$33:$C$46),-2)+ROUND(SUMIF($A$33:$B$46,R29,$C$33:$C$46),-2)</f>
        <v>0</v>
      </c>
      <c r="J37" s="127">
        <f ca="1">ROUND(SUMIF($A$33:$B$46,J36,$C$33:$C$46),-2)+ROUND(SUMIF($A$33:$B$46,R30,$C$33:$C$46),-2)</f>
        <v>0</v>
      </c>
      <c r="K37" s="127">
        <f ca="1">ROUND(SUMIF($A$33:$B$46,K36,$C$33:$C$46),-2)+ROUND(SUMIF($A$33:$B$46,R31,$C$33:$C$46),-2)</f>
        <v>0</v>
      </c>
      <c r="L37" s="131">
        <f ca="1">ROUND(SUMIF($A$33:$B$46,L36,$C$33:$C$46),-2)+ROUND(SUMIF($A$33:$B$46,R32,$C$33:$C$46),-2)</f>
        <v>0</v>
      </c>
      <c r="M37" s="121">
        <f ca="1">ROUND(SUMIF($A$33:$B$46,M36,$C$33:$C$46),-2)+ROUND(SUMIF($A$33:$B$46,R33,$C$33:$C$46),-2)</f>
        <v>0</v>
      </c>
      <c r="R37" s="57" t="s">
        <v>65</v>
      </c>
      <c r="V37" s="3" t="s">
        <v>66</v>
      </c>
    </row>
    <row r="38" spans="1:22">
      <c r="A38" s="163"/>
      <c r="B38" s="164"/>
      <c r="C38" s="107">
        <v>0</v>
      </c>
      <c r="D38" s="66"/>
      <c r="F38" s="44" t="str">
        <f>IF(ISERROR(LARGE($A$22:$A$27,(RANK(F37,$A$22:$A$27,0)-1))),"-",LARGE($A$22:$A$27,(RANK(F37,$A$22:$A$27,0)-1)))</f>
        <v>-</v>
      </c>
      <c r="G38" s="106">
        <f t="shared" si="1"/>
        <v>0</v>
      </c>
      <c r="H38" s="143"/>
      <c r="I38" s="62"/>
      <c r="J38" s="63"/>
      <c r="K38" s="63"/>
      <c r="L38" s="63"/>
      <c r="M38" s="112"/>
      <c r="R38" s="57" t="s">
        <v>68</v>
      </c>
      <c r="V38" s="3" t="s">
        <v>69</v>
      </c>
    </row>
    <row r="39" spans="1:22">
      <c r="A39" s="163"/>
      <c r="B39" s="164"/>
      <c r="C39" s="107">
        <v>0</v>
      </c>
      <c r="D39" s="66"/>
      <c r="F39" s="118" t="s">
        <v>46</v>
      </c>
      <c r="G39" s="119">
        <f>ROUND(SUM(G33:G38),-2)</f>
        <v>0</v>
      </c>
      <c r="H39" s="143"/>
      <c r="I39" s="44" t="s">
        <v>64</v>
      </c>
      <c r="J39" s="120" t="s">
        <v>66</v>
      </c>
      <c r="K39" s="126" t="s">
        <v>69</v>
      </c>
      <c r="L39" s="154" t="s">
        <v>70</v>
      </c>
      <c r="M39" s="156" t="s">
        <v>72</v>
      </c>
      <c r="R39" s="57" t="s">
        <v>84</v>
      </c>
      <c r="V39" s="3" t="s">
        <v>70</v>
      </c>
    </row>
    <row r="40" spans="1:22" ht="16.5" thickBot="1">
      <c r="A40" s="163"/>
      <c r="B40" s="164"/>
      <c r="C40" s="107">
        <v>0</v>
      </c>
      <c r="D40" s="66"/>
      <c r="H40" s="143"/>
      <c r="I40" s="158">
        <f ca="1">ROUND(SUMIF($A$33:$B$46,I39,$C$33:$C$46),-2)+ROUND(SUMIF($A$33:$B$46,R36,$C$33:$C$46),-2)</f>
        <v>0</v>
      </c>
      <c r="J40" s="131">
        <f ca="1">ROUND(SUMIF($A$33:$B$46,J39,$C$33:$C$46),-2)+ROUND(SUMIF($A$33:$B$46,R37,$C$33:$C$46),-2)</f>
        <v>0</v>
      </c>
      <c r="K40" s="127">
        <f ca="1">ROUND(SUMIF($A$33:$B$46,K39,$C$33:$C$46),-2)+ROUND(SUMIF($A$33:$B$46,R38,$C$33:$C$46),-2)</f>
        <v>0</v>
      </c>
      <c r="L40" s="155">
        <f ca="1">ROUND(SUMIF($A$33:$B$46,L39,$C$33:$C$46),-2)+ROUND(SUMIF($A$33:$B$46,R39,$C$33:$C$46),-2)</f>
        <v>0</v>
      </c>
      <c r="M40" s="157">
        <f ca="1">ROUND(SUMIF($A$33:$B$46,M39,$C$33:$C$46),-2)+ROUND(SUMIF($A$33:$B$46,R40,$C$33:$C$46),-2)</f>
        <v>0</v>
      </c>
      <c r="R40" s="57" t="s">
        <v>71</v>
      </c>
      <c r="V40" s="3" t="s">
        <v>72</v>
      </c>
    </row>
    <row r="41" spans="1:22">
      <c r="A41" s="163"/>
      <c r="B41" s="164"/>
      <c r="C41" s="107">
        <v>0</v>
      </c>
      <c r="D41" s="66"/>
      <c r="F41" s="31" t="s">
        <v>99</v>
      </c>
      <c r="G41" s="32"/>
      <c r="H41" s="143"/>
      <c r="I41" s="62"/>
      <c r="J41" s="63"/>
      <c r="K41" s="63"/>
      <c r="L41" s="63"/>
      <c r="M41" s="112"/>
      <c r="R41" s="57" t="s">
        <v>73</v>
      </c>
      <c r="V41" s="3" t="s">
        <v>74</v>
      </c>
    </row>
    <row r="42" spans="1:22">
      <c r="A42" s="163"/>
      <c r="B42" s="164"/>
      <c r="C42" s="107">
        <v>0</v>
      </c>
      <c r="D42" s="66"/>
      <c r="F42" s="37" t="s">
        <v>21</v>
      </c>
      <c r="G42" s="115" t="s">
        <v>22</v>
      </c>
      <c r="H42" s="143"/>
      <c r="I42" s="123" t="s">
        <v>74</v>
      </c>
      <c r="J42" s="126" t="s">
        <v>60</v>
      </c>
      <c r="K42" s="126" t="s">
        <v>97</v>
      </c>
      <c r="L42" s="126" t="s">
        <v>101</v>
      </c>
      <c r="M42" s="161" t="s">
        <v>46</v>
      </c>
      <c r="R42" s="57" t="s">
        <v>100</v>
      </c>
      <c r="V42" s="3" t="s">
        <v>101</v>
      </c>
    </row>
    <row r="43" spans="1:22" ht="16.5" thickBot="1">
      <c r="A43" s="163"/>
      <c r="B43" s="164"/>
      <c r="C43" s="107">
        <v>0</v>
      </c>
      <c r="D43" s="66"/>
      <c r="F43" s="44" t="str">
        <f>IF(ISERROR(SMALL($A$22:$A$27,1)),"-",SMALL($A$22:$A$27,1))</f>
        <v>-</v>
      </c>
      <c r="G43" s="106">
        <f t="shared" ref="G43:G48" si="2">ROUND(SUMIF($D$33:$D$46,F43,$C$33:$C$46),-2)</f>
        <v>0</v>
      </c>
      <c r="H43" s="143"/>
      <c r="I43" s="125">
        <f ca="1">ROUND(SUMIF($A$33:$B$46,I42,$C$33:$C$46),-2)+ROUND(SUMIF($A$33:$B$46,R41,$C$33:$C$46),-2)</f>
        <v>0</v>
      </c>
      <c r="J43" s="128">
        <f ca="1">ROUND(SUMIF($A$33:$B$46,J42,$C$33:$C$46),-2)+ROUND(SUMIF($A$33:$B$46,R34,$C$33:$C$46),-2)</f>
        <v>0</v>
      </c>
      <c r="K43" s="128">
        <f ca="1">ROUND(SUMIF($A$33:$B$46,K42,$C$33:$C$46),-2)+ROUND(SUMIF($A$33:$B$46,R35,$C$33:$C$46),-2)</f>
        <v>0</v>
      </c>
      <c r="L43" s="128">
        <f ca="1">ROUND(SUMIF($A$33:$B$46,L42,$C$33:$C$46),-2)+ROUND(SUMIF($A$33:$B$46,R42,$C$33:$C$46),-2)</f>
        <v>0</v>
      </c>
      <c r="M43" s="160">
        <f ca="1">SUM(I34:M34,I37:M37,I40:M40,I43:L43)</f>
        <v>0</v>
      </c>
    </row>
    <row r="44" spans="1:22">
      <c r="A44" s="163"/>
      <c r="B44" s="164"/>
      <c r="C44" s="107">
        <v>0</v>
      </c>
      <c r="D44" s="66"/>
      <c r="F44" s="44" t="str">
        <f>IF(ISERROR(LARGE($A$22:$A$27,(RANK(F43,$A$22:$A$27,0)-1))),"-",LARGE($A$22:$A$27,(RANK(F43,$A$22:$A$27,0)-1)))</f>
        <v>-</v>
      </c>
      <c r="G44" s="106">
        <f t="shared" si="2"/>
        <v>0</v>
      </c>
      <c r="H44" s="143"/>
      <c r="J44" s="135"/>
    </row>
    <row r="45" spans="1:22">
      <c r="A45" s="163"/>
      <c r="B45" s="164"/>
      <c r="C45" s="107">
        <v>0</v>
      </c>
      <c r="D45" s="66"/>
      <c r="F45" s="44" t="str">
        <f>IF(ISERROR(LARGE($A$22:$A$27,(RANK(F44,$A$22:$A$27,0)-1))),"-",LARGE($A$22:$A$27,(RANK(F44,$A$22:$A$27,0)-1)))</f>
        <v>-</v>
      </c>
      <c r="G45" s="106">
        <f t="shared" si="2"/>
        <v>0</v>
      </c>
    </row>
    <row r="46" spans="1:22">
      <c r="A46" s="163"/>
      <c r="B46" s="164"/>
      <c r="C46" s="107">
        <v>0</v>
      </c>
      <c r="D46" s="66"/>
      <c r="F46" s="44" t="str">
        <f>IF(ISERROR(LARGE($A$22:$A$27,(RANK(F45,$A$22:$A$27,0)-1))),"-",LARGE($A$22:$A$27,(RANK(F45,$A$22:$A$27,0)-1)))</f>
        <v>-</v>
      </c>
      <c r="G46" s="106">
        <f t="shared" si="2"/>
        <v>0</v>
      </c>
      <c r="H46" s="143"/>
    </row>
    <row r="47" spans="1:22" ht="16.5" thickBot="1">
      <c r="A47" s="133" t="s">
        <v>46</v>
      </c>
      <c r="B47" s="168">
        <f>SUM(C33:C46)</f>
        <v>0</v>
      </c>
      <c r="C47" s="169"/>
      <c r="D47" s="134" t="str">
        <f>IF(ISBLANK(A33),"",IF(B47=G39," ","Does Not Match Project Total"))</f>
        <v/>
      </c>
      <c r="F47" s="44" t="str">
        <f>IF(ISERROR(LARGE($A$22:$A$27,(RANK(F46,$A$22:$A$27,0)-1))),"-",LARGE($A$22:$A$27,(RANK(F46,$A$22:$A$27,0)-1)))</f>
        <v>-</v>
      </c>
      <c r="G47" s="106">
        <f t="shared" si="2"/>
        <v>0</v>
      </c>
      <c r="H47" s="143"/>
      <c r="I47" s="143" t="s">
        <v>94</v>
      </c>
      <c r="J47" s="153"/>
      <c r="K47" s="153"/>
      <c r="L47" s="135" t="s">
        <v>95</v>
      </c>
      <c r="M47" s="152"/>
    </row>
    <row r="48" spans="1:22" ht="16.5" thickBot="1">
      <c r="F48" s="44" t="str">
        <f>IF(ISERROR(LARGE($A$22:$A$27,(RANK(F47,$A$22:$A$27,0)-1))),"-",LARGE($A$22:$A$27,(RANK(F47,$A$22:$A$27,0)-1)))</f>
        <v>-</v>
      </c>
      <c r="G48" s="106">
        <f t="shared" si="2"/>
        <v>0</v>
      </c>
      <c r="H48" s="143"/>
    </row>
    <row r="49" spans="1:13" ht="16.5" thickBot="1">
      <c r="A49" s="75" t="s">
        <v>78</v>
      </c>
      <c r="B49" s="27"/>
      <c r="C49" s="27"/>
      <c r="D49" s="144">
        <v>0</v>
      </c>
      <c r="F49" s="118" t="s">
        <v>46</v>
      </c>
      <c r="G49" s="119">
        <f>ROUND(SUM(G43:G48),-2)</f>
        <v>0</v>
      </c>
      <c r="H49" s="108"/>
      <c r="M49" s="159" t="e">
        <f ca="1">CELL("filename")</f>
        <v>#N/A</v>
      </c>
    </row>
    <row r="50" spans="1:13" ht="28.5" customHeight="1">
      <c r="A50" s="109"/>
      <c r="B50" s="110"/>
      <c r="C50" s="110"/>
      <c r="D50" s="110"/>
      <c r="E50" s="110"/>
      <c r="F50" s="110"/>
      <c r="G50" s="110"/>
      <c r="H50" s="110"/>
    </row>
    <row r="51" spans="1:13" ht="20.25" customHeight="1"/>
    <row r="52" spans="1:13" ht="21.75" customHeight="1">
      <c r="F52" s="11"/>
      <c r="G52" s="11"/>
      <c r="H52" s="11"/>
    </row>
    <row r="53" spans="1:13">
      <c r="F53" s="11"/>
      <c r="G53" s="11"/>
      <c r="H53" s="88"/>
    </row>
    <row r="54" spans="1:13">
      <c r="F54" s="11"/>
      <c r="G54" s="11"/>
      <c r="H54" s="11"/>
    </row>
    <row r="55" spans="1:13">
      <c r="F55" s="11"/>
      <c r="G55" s="117"/>
      <c r="H55" s="117"/>
    </row>
    <row r="56" spans="1:13">
      <c r="F56" s="11"/>
      <c r="G56" s="117"/>
      <c r="H56" s="117"/>
    </row>
    <row r="57" spans="1:13">
      <c r="F57" s="11"/>
      <c r="G57" s="117"/>
      <c r="H57" s="117"/>
    </row>
    <row r="58" spans="1:13">
      <c r="F58" s="11"/>
      <c r="G58" s="117"/>
      <c r="H58" s="117"/>
    </row>
    <row r="59" spans="1:13">
      <c r="F59" s="11"/>
      <c r="G59" s="117"/>
      <c r="H59" s="117"/>
    </row>
    <row r="60" spans="1:13">
      <c r="F60" s="11"/>
      <c r="G60" s="117"/>
      <c r="H60" s="117"/>
    </row>
    <row r="61" spans="1:13">
      <c r="F61" s="11"/>
      <c r="G61" s="117"/>
      <c r="H61" s="117"/>
    </row>
    <row r="62" spans="1:13">
      <c r="F62" s="11"/>
      <c r="G62" s="117"/>
      <c r="H62" s="117"/>
    </row>
    <row r="63" spans="1:13">
      <c r="F63" s="11"/>
      <c r="G63" s="117"/>
      <c r="H63" s="117"/>
      <c r="I63" s="117"/>
      <c r="J63" s="117"/>
      <c r="K63" s="11"/>
    </row>
    <row r="64" spans="1:13">
      <c r="F64" s="11"/>
      <c r="G64" s="117"/>
      <c r="H64" s="117"/>
      <c r="I64" s="117"/>
      <c r="J64" s="117"/>
      <c r="K64" s="11"/>
    </row>
    <row r="65" spans="6:19">
      <c r="F65" s="11"/>
      <c r="G65" s="117"/>
      <c r="H65" s="117"/>
      <c r="I65" s="117"/>
      <c r="J65" s="117"/>
      <c r="K65" s="11"/>
    </row>
    <row r="66" spans="6:19">
      <c r="F66" s="11"/>
      <c r="G66" s="117"/>
      <c r="H66" s="117"/>
      <c r="I66" s="117"/>
      <c r="J66" s="117"/>
      <c r="K66" s="11"/>
    </row>
    <row r="67" spans="6:19">
      <c r="F67" s="11"/>
      <c r="G67" s="117"/>
      <c r="H67" s="95"/>
      <c r="I67" s="95"/>
      <c r="J67" s="95"/>
      <c r="K67" s="11"/>
    </row>
    <row r="68" spans="6:19">
      <c r="F68" s="11"/>
      <c r="G68" s="11"/>
      <c r="H68" s="11"/>
      <c r="I68" s="11"/>
      <c r="J68" s="11"/>
      <c r="K68" s="11"/>
    </row>
    <row r="69" spans="6:19">
      <c r="F69" s="11"/>
      <c r="G69" s="11"/>
      <c r="H69" s="11"/>
      <c r="I69" s="11"/>
      <c r="J69" s="11"/>
      <c r="K69" s="11"/>
    </row>
    <row r="74" spans="6:19" ht="16.5" thickBot="1">
      <c r="R74" s="69" t="s">
        <v>76</v>
      </c>
      <c r="S74" s="70">
        <f>ROUND(D49,-2)</f>
        <v>0</v>
      </c>
    </row>
  </sheetData>
  <sheetProtection sheet="1" objects="1" scenarios="1"/>
  <mergeCells count="21">
    <mergeCell ref="B47:C47"/>
    <mergeCell ref="A40:B40"/>
    <mergeCell ref="A38:B38"/>
    <mergeCell ref="A45:B45"/>
    <mergeCell ref="A46:B46"/>
    <mergeCell ref="A44:B44"/>
    <mergeCell ref="A39:B39"/>
    <mergeCell ref="F1:G1"/>
    <mergeCell ref="A41:B41"/>
    <mergeCell ref="A42:B42"/>
    <mergeCell ref="A43:B43"/>
    <mergeCell ref="F2:I2"/>
    <mergeCell ref="A36:B36"/>
    <mergeCell ref="A35:B35"/>
    <mergeCell ref="F3:I3"/>
    <mergeCell ref="A37:B37"/>
    <mergeCell ref="A34:B34"/>
    <mergeCell ref="A8:M12"/>
    <mergeCell ref="A14:M17"/>
    <mergeCell ref="A33:B33"/>
    <mergeCell ref="F4:I4"/>
  </mergeCells>
  <dataValidations count="5">
    <dataValidation type="whole" allowBlank="1" showInputMessage="1" showErrorMessage="1" errorTitle="Enter Year" error="Please Enter correct year" sqref="D33:D46">
      <formula1>2000</formula1>
      <formula2>2030</formula2>
    </dataValidation>
    <dataValidation type="list" allowBlank="1" showInputMessage="1" showErrorMessage="1" error="Please use drop-down menu to select funding" sqref="I63:J66 G55:H66">
      <formula1>$R$24:$R$41</formula1>
    </dataValidation>
    <dataValidation type="list" allowBlank="1" showInputMessage="1" showErrorMessage="1" sqref="F3:I3">
      <formula1>$R$3:$R$13</formula1>
    </dataValidation>
    <dataValidation type="list" allowBlank="1" showInputMessage="1" showErrorMessage="1" sqref="F4:I5 J5:M5">
      <formula1>$R$16:$R$20</formula1>
    </dataValidation>
    <dataValidation type="list" allowBlank="1" showInputMessage="1" showErrorMessage="1" error="Please use drop-down menu to select funding" sqref="A33:B33 A34:B46">
      <formula1>$R$24:$R$42</formula1>
    </dataValidation>
  </dataValidations>
  <printOptions horizontalCentered="1" verticalCentered="1"/>
  <pageMargins left="0.45" right="0.45" top="0.49" bottom="0.38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19" zoomScale="80" zoomScaleNormal="80" zoomScaleSheetLayoutView="80" workbookViewId="0">
      <selection activeCell="B56" sqref="B56"/>
    </sheetView>
  </sheetViews>
  <sheetFormatPr defaultRowHeight="15.75" outlineLevelCol="1"/>
  <cols>
    <col min="1" max="1" width="2.875" style="3" customWidth="1"/>
    <col min="2" max="2" width="26.375" style="3" customWidth="1"/>
    <col min="3" max="3" width="1.5" style="3" customWidth="1"/>
    <col min="4" max="4" width="14" style="3" customWidth="1"/>
    <col min="5" max="5" width="11.625" style="3" customWidth="1"/>
    <col min="6" max="6" width="14" style="3" customWidth="1"/>
    <col min="7" max="7" width="3.125" style="3" customWidth="1"/>
    <col min="8" max="8" width="13" style="3" customWidth="1"/>
    <col min="9" max="9" width="14" style="3" customWidth="1"/>
    <col min="10" max="11" width="1.5" style="3" customWidth="1"/>
    <col min="12" max="18" width="0" style="3" hidden="1" customWidth="1" outlineLevel="1"/>
    <col min="19" max="19" width="9" style="3" collapsed="1"/>
    <col min="20" max="16384" width="9" style="3"/>
  </cols>
  <sheetData>
    <row r="1" spans="1:14" ht="19.5" customHeight="1">
      <c r="A1" s="1"/>
      <c r="B1" s="2"/>
      <c r="D1" s="4" t="s">
        <v>0</v>
      </c>
      <c r="E1" s="5"/>
      <c r="F1" s="6"/>
      <c r="G1" s="6"/>
      <c r="H1" s="6"/>
      <c r="I1" s="7"/>
    </row>
    <row r="2" spans="1:14" ht="19.5" customHeight="1">
      <c r="A2" s="8"/>
      <c r="B2" s="9"/>
      <c r="D2" s="10" t="s">
        <v>1</v>
      </c>
      <c r="E2" s="11"/>
      <c r="F2" s="180"/>
      <c r="G2" s="181"/>
      <c r="H2" s="181"/>
      <c r="I2" s="182"/>
      <c r="N2" s="12" t="s">
        <v>2</v>
      </c>
    </row>
    <row r="3" spans="1:14" ht="19.5" customHeight="1">
      <c r="A3" s="13" t="s">
        <v>88</v>
      </c>
      <c r="B3" s="14"/>
      <c r="D3" s="10" t="s">
        <v>3</v>
      </c>
      <c r="E3" s="11"/>
      <c r="F3" s="180"/>
      <c r="G3" s="180"/>
      <c r="H3" s="180"/>
      <c r="I3" s="183"/>
      <c r="N3" s="15" t="s">
        <v>4</v>
      </c>
    </row>
    <row r="4" spans="1:14" ht="19.5" customHeight="1">
      <c r="A4" s="16" t="s">
        <v>5</v>
      </c>
      <c r="B4" s="17"/>
      <c r="D4" s="10" t="s">
        <v>6</v>
      </c>
      <c r="E4" s="11"/>
      <c r="F4" s="180"/>
      <c r="G4" s="180"/>
      <c r="H4" s="180"/>
      <c r="I4" s="183"/>
      <c r="N4" s="18" t="s">
        <v>7</v>
      </c>
    </row>
    <row r="5" spans="1:14" ht="16.5" customHeight="1" thickBot="1">
      <c r="A5" s="19"/>
      <c r="B5" s="20"/>
      <c r="D5" s="21"/>
      <c r="E5" s="22"/>
      <c r="F5" s="23"/>
      <c r="G5" s="23"/>
      <c r="H5" s="23"/>
      <c r="I5" s="24"/>
      <c r="N5" s="18" t="s">
        <v>8</v>
      </c>
    </row>
    <row r="6" spans="1:14" ht="16.5" thickBot="1">
      <c r="N6" s="18" t="s">
        <v>9</v>
      </c>
    </row>
    <row r="7" spans="1:14" ht="16.5" thickBot="1">
      <c r="A7" s="25" t="s">
        <v>86</v>
      </c>
      <c r="B7" s="26"/>
      <c r="C7" s="27"/>
      <c r="D7" s="27"/>
      <c r="E7" s="27"/>
      <c r="F7" s="27"/>
      <c r="G7" s="27"/>
      <c r="H7" s="27"/>
      <c r="I7" s="28"/>
      <c r="N7" s="18" t="s">
        <v>10</v>
      </c>
    </row>
    <row r="8" spans="1:14">
      <c r="A8" s="184"/>
      <c r="B8" s="185"/>
      <c r="C8" s="185"/>
      <c r="D8" s="185"/>
      <c r="E8" s="185"/>
      <c r="F8" s="185"/>
      <c r="G8" s="185"/>
      <c r="H8" s="185"/>
      <c r="I8" s="186"/>
      <c r="N8" s="18" t="s">
        <v>11</v>
      </c>
    </row>
    <row r="9" spans="1:14" ht="15.75" customHeight="1">
      <c r="A9" s="187"/>
      <c r="B9" s="188"/>
      <c r="C9" s="188"/>
      <c r="D9" s="188"/>
      <c r="E9" s="188"/>
      <c r="F9" s="188"/>
      <c r="G9" s="188"/>
      <c r="H9" s="188"/>
      <c r="I9" s="189"/>
      <c r="N9" s="18" t="s">
        <v>12</v>
      </c>
    </row>
    <row r="10" spans="1:14">
      <c r="A10" s="187"/>
      <c r="B10" s="188"/>
      <c r="C10" s="188"/>
      <c r="D10" s="188"/>
      <c r="E10" s="188"/>
      <c r="F10" s="188"/>
      <c r="G10" s="188"/>
      <c r="H10" s="188"/>
      <c r="I10" s="189"/>
      <c r="N10" s="18" t="s">
        <v>13</v>
      </c>
    </row>
    <row r="11" spans="1:14">
      <c r="A11" s="187"/>
      <c r="B11" s="188"/>
      <c r="C11" s="188"/>
      <c r="D11" s="188"/>
      <c r="E11" s="188"/>
      <c r="F11" s="188"/>
      <c r="G11" s="188"/>
      <c r="H11" s="188"/>
      <c r="I11" s="189"/>
      <c r="N11" s="18" t="s">
        <v>14</v>
      </c>
    </row>
    <row r="12" spans="1:14">
      <c r="A12" s="187"/>
      <c r="B12" s="188"/>
      <c r="C12" s="188"/>
      <c r="D12" s="188"/>
      <c r="E12" s="188"/>
      <c r="F12" s="188"/>
      <c r="G12" s="188"/>
      <c r="H12" s="188"/>
      <c r="I12" s="189"/>
      <c r="N12" s="18" t="s">
        <v>15</v>
      </c>
    </row>
    <row r="13" spans="1:14" ht="16.5" thickBot="1">
      <c r="A13" s="187"/>
      <c r="B13" s="188"/>
      <c r="C13" s="188"/>
      <c r="D13" s="188"/>
      <c r="E13" s="188"/>
      <c r="F13" s="188"/>
      <c r="G13" s="188"/>
      <c r="H13" s="188"/>
      <c r="I13" s="189"/>
      <c r="N13" s="18" t="s">
        <v>16</v>
      </c>
    </row>
    <row r="14" spans="1:14" ht="16.5" thickBot="1">
      <c r="A14" s="25" t="s">
        <v>87</v>
      </c>
      <c r="B14" s="26"/>
      <c r="C14" s="27"/>
      <c r="D14" s="27"/>
      <c r="E14" s="27"/>
      <c r="F14" s="27"/>
      <c r="G14" s="27"/>
      <c r="H14" s="27"/>
      <c r="I14" s="28"/>
    </row>
    <row r="15" spans="1:14">
      <c r="A15" s="184"/>
      <c r="B15" s="185"/>
      <c r="C15" s="185"/>
      <c r="D15" s="185"/>
      <c r="E15" s="185"/>
      <c r="F15" s="185"/>
      <c r="G15" s="185"/>
      <c r="H15" s="185"/>
      <c r="I15" s="186"/>
      <c r="N15" s="18"/>
    </row>
    <row r="16" spans="1:14">
      <c r="A16" s="187"/>
      <c r="B16" s="188"/>
      <c r="C16" s="188"/>
      <c r="D16" s="188"/>
      <c r="E16" s="188"/>
      <c r="F16" s="188"/>
      <c r="G16" s="188"/>
      <c r="H16" s="188"/>
      <c r="I16" s="189"/>
    </row>
    <row r="17" spans="1:18">
      <c r="A17" s="187"/>
      <c r="B17" s="188"/>
      <c r="C17" s="188"/>
      <c r="D17" s="188"/>
      <c r="E17" s="188"/>
      <c r="F17" s="188"/>
      <c r="G17" s="188"/>
      <c r="H17" s="188"/>
      <c r="I17" s="189"/>
      <c r="N17" s="29" t="s">
        <v>6</v>
      </c>
    </row>
    <row r="18" spans="1:18">
      <c r="A18" s="187"/>
      <c r="B18" s="188"/>
      <c r="C18" s="188"/>
      <c r="D18" s="188"/>
      <c r="E18" s="188"/>
      <c r="F18" s="188"/>
      <c r="G18" s="188"/>
      <c r="H18" s="188"/>
      <c r="I18" s="189"/>
      <c r="N18" s="18" t="s">
        <v>85</v>
      </c>
    </row>
    <row r="19" spans="1:18" ht="16.5" thickBot="1">
      <c r="A19" s="190"/>
      <c r="B19" s="191"/>
      <c r="C19" s="191"/>
      <c r="D19" s="191"/>
      <c r="E19" s="191"/>
      <c r="F19" s="191"/>
      <c r="G19" s="191"/>
      <c r="H19" s="191"/>
      <c r="I19" s="192"/>
      <c r="N19" s="3" t="s">
        <v>80</v>
      </c>
    </row>
    <row r="20" spans="1:18" ht="16.5" thickBot="1">
      <c r="F20" s="77"/>
      <c r="N20" s="18" t="s">
        <v>81</v>
      </c>
    </row>
    <row r="21" spans="1:18" ht="16.5" thickBot="1">
      <c r="A21" s="25" t="s">
        <v>17</v>
      </c>
      <c r="B21" s="26"/>
      <c r="C21" s="27"/>
      <c r="D21" s="27"/>
      <c r="E21" s="30"/>
      <c r="F21" s="11"/>
      <c r="H21" s="31" t="s">
        <v>18</v>
      </c>
      <c r="I21" s="32"/>
      <c r="N21" s="18" t="s">
        <v>82</v>
      </c>
    </row>
    <row r="22" spans="1:18">
      <c r="A22" s="33" t="s">
        <v>19</v>
      </c>
      <c r="B22" s="34"/>
      <c r="C22" s="35"/>
      <c r="D22" s="36" t="s">
        <v>20</v>
      </c>
      <c r="E22" s="64" t="s">
        <v>21</v>
      </c>
      <c r="F22" s="35"/>
      <c r="H22" s="37" t="s">
        <v>21</v>
      </c>
      <c r="I22" s="38" t="s">
        <v>22</v>
      </c>
      <c r="N22" s="18" t="s">
        <v>83</v>
      </c>
    </row>
    <row r="23" spans="1:18">
      <c r="A23" s="40" t="s">
        <v>24</v>
      </c>
      <c r="B23" s="41"/>
      <c r="C23" s="42"/>
      <c r="D23" s="43">
        <v>0</v>
      </c>
      <c r="E23" s="81"/>
      <c r="F23" s="78"/>
      <c r="H23" s="44" t="str">
        <f>IF(ISERROR(SMALL($E$23:$E$34,1)),"-",SMALL($E$23:$E$34,1))</f>
        <v>-</v>
      </c>
      <c r="I23" s="45">
        <f t="shared" ref="I23:I28" si="0">ROUND(SUMIF($E$23:$E$34,H23,$D$23:$D$34),-2)</f>
        <v>0</v>
      </c>
    </row>
    <row r="24" spans="1:18">
      <c r="A24" s="40" t="s">
        <v>28</v>
      </c>
      <c r="B24" s="41"/>
      <c r="C24" s="42"/>
      <c r="D24" s="43">
        <v>0</v>
      </c>
      <c r="E24" s="81"/>
      <c r="F24" s="78"/>
      <c r="H24" s="44" t="str">
        <f>IF(ISERROR(LARGE($E$23:$E$34,(RANK(H23,$E$23:$E$34,0)-1))),"-",LARGE($E$23:$E$34,(RANK(H23,$E$23:$E$34,0)-1)))</f>
        <v>-</v>
      </c>
      <c r="I24" s="45">
        <f t="shared" si="0"/>
        <v>0</v>
      </c>
    </row>
    <row r="25" spans="1:18">
      <c r="A25" s="40" t="s">
        <v>31</v>
      </c>
      <c r="B25" s="41"/>
      <c r="C25" s="42"/>
      <c r="D25" s="43">
        <v>0</v>
      </c>
      <c r="E25" s="81"/>
      <c r="F25" s="78"/>
      <c r="H25" s="44" t="str">
        <f>IF(ISERROR(LARGE($E$23:$E$34,(RANK(H24,$E$23:$E$34,0)-1))),"-",LARGE($E$23:$E$34,(RANK(H24,$E$23:$E$34,0)-1)))</f>
        <v>-</v>
      </c>
      <c r="I25" s="45">
        <f t="shared" si="0"/>
        <v>0</v>
      </c>
      <c r="N25" s="39" t="s">
        <v>23</v>
      </c>
    </row>
    <row r="26" spans="1:18">
      <c r="A26" s="40" t="s">
        <v>34</v>
      </c>
      <c r="B26" s="41"/>
      <c r="C26" s="42"/>
      <c r="D26" s="43">
        <v>0</v>
      </c>
      <c r="E26" s="81"/>
      <c r="F26" s="78"/>
      <c r="H26" s="44" t="str">
        <f>IF(ISERROR(LARGE($E$23:$E$34,(RANK(H25,$E$23:$E$34,0)-1))),"-",LARGE($E$23:$E$34,(RANK(H25,$E$23:$E$34,0)-1)))</f>
        <v>-</v>
      </c>
      <c r="I26" s="45">
        <f t="shared" si="0"/>
        <v>0</v>
      </c>
      <c r="M26" s="46" t="s">
        <v>25</v>
      </c>
      <c r="N26" s="47" t="s">
        <v>26</v>
      </c>
      <c r="R26" s="3" t="s">
        <v>27</v>
      </c>
    </row>
    <row r="27" spans="1:18">
      <c r="A27" s="40" t="s">
        <v>38</v>
      </c>
      <c r="B27" s="41"/>
      <c r="C27" s="42"/>
      <c r="D27" s="43">
        <v>0</v>
      </c>
      <c r="E27" s="81"/>
      <c r="F27" s="78"/>
      <c r="H27" s="44" t="str">
        <f>IF(ISERROR(LARGE($E$23:$E$34,(RANK(H26,$E$23:$E$34,0)-1))),"-",LARGE($E$23:$E$34,(RANK(H26,$E$23:$E$34,0)-1)))</f>
        <v>-</v>
      </c>
      <c r="I27" s="45">
        <f t="shared" si="0"/>
        <v>0</v>
      </c>
      <c r="M27" s="83"/>
      <c r="N27" s="47" t="s">
        <v>29</v>
      </c>
      <c r="R27" s="3" t="s">
        <v>30</v>
      </c>
    </row>
    <row r="28" spans="1:18">
      <c r="A28" s="40" t="s">
        <v>41</v>
      </c>
      <c r="B28" s="41"/>
      <c r="C28" s="42"/>
      <c r="D28" s="43">
        <v>0</v>
      </c>
      <c r="E28" s="81"/>
      <c r="F28" s="78"/>
      <c r="H28" s="44" t="str">
        <f>IF(ISERROR(LARGE($E$23:$E$34,(RANK(H27,$E$23:$E$34,0)-1))),"-",LARGE($E$23:$E$34,(RANK(H27,$E$23:$E$34,0)-1)))</f>
        <v>-</v>
      </c>
      <c r="I28" s="45">
        <f t="shared" si="0"/>
        <v>0</v>
      </c>
      <c r="M28" s="83"/>
      <c r="N28" s="47" t="s">
        <v>32</v>
      </c>
      <c r="R28" s="3" t="s">
        <v>33</v>
      </c>
    </row>
    <row r="29" spans="1:18">
      <c r="A29" s="40" t="s">
        <v>45</v>
      </c>
      <c r="B29" s="41"/>
      <c r="C29" s="42"/>
      <c r="D29" s="43">
        <v>0</v>
      </c>
      <c r="E29" s="81"/>
      <c r="F29" s="78"/>
      <c r="H29" s="50" t="s">
        <v>46</v>
      </c>
      <c r="I29" s="51">
        <f>ROUND(SUM(I23:I28),-3)</f>
        <v>0</v>
      </c>
      <c r="M29" s="84" t="s">
        <v>35</v>
      </c>
      <c r="N29" s="48" t="s">
        <v>36</v>
      </c>
      <c r="R29" s="3" t="s">
        <v>37</v>
      </c>
    </row>
    <row r="30" spans="1:18">
      <c r="A30" s="40" t="s">
        <v>49</v>
      </c>
      <c r="B30" s="41"/>
      <c r="C30" s="42"/>
      <c r="D30" s="43">
        <v>0</v>
      </c>
      <c r="E30" s="81"/>
      <c r="F30" s="78"/>
      <c r="H30" s="52"/>
      <c r="I30" s="53"/>
      <c r="M30" s="85"/>
      <c r="N30" s="48" t="s">
        <v>39</v>
      </c>
      <c r="R30" s="3" t="s">
        <v>40</v>
      </c>
    </row>
    <row r="31" spans="1:18">
      <c r="A31" s="40" t="s">
        <v>52</v>
      </c>
      <c r="B31" s="41"/>
      <c r="C31" s="42"/>
      <c r="D31" s="43">
        <v>0</v>
      </c>
      <c r="E31" s="81"/>
      <c r="F31" s="78"/>
      <c r="H31" s="54" t="s">
        <v>53</v>
      </c>
      <c r="I31" s="55"/>
      <c r="M31" s="86" t="s">
        <v>42</v>
      </c>
      <c r="N31" s="49" t="s">
        <v>43</v>
      </c>
      <c r="R31" s="3" t="s">
        <v>44</v>
      </c>
    </row>
    <row r="32" spans="1:18">
      <c r="A32" s="40" t="s">
        <v>55</v>
      </c>
      <c r="B32" s="41"/>
      <c r="C32" s="42"/>
      <c r="D32" s="43">
        <v>0</v>
      </c>
      <c r="E32" s="81"/>
      <c r="F32" s="78"/>
      <c r="H32" s="44" t="s">
        <v>27</v>
      </c>
      <c r="I32" s="45">
        <f ca="1">ROUND(SUMIF($A$39:$B$50,H32,$D$39:$D$50),-2)+ROUND(SUMIF($A$39:$B$50,N26,$D$39:$D$50),-2)</f>
        <v>0</v>
      </c>
      <c r="M32" s="87"/>
      <c r="N32" s="49" t="s">
        <v>47</v>
      </c>
      <c r="R32" s="3" t="s">
        <v>48</v>
      </c>
    </row>
    <row r="33" spans="1:18">
      <c r="A33" s="40" t="s">
        <v>58</v>
      </c>
      <c r="B33" s="41"/>
      <c r="C33" s="42"/>
      <c r="D33" s="43">
        <v>0</v>
      </c>
      <c r="E33" s="81"/>
      <c r="F33" s="78"/>
      <c r="H33" s="44" t="s">
        <v>30</v>
      </c>
      <c r="I33" s="45">
        <f t="shared" ref="I33:I48" ca="1" si="1">ROUND(SUMIF($A$39:$B$50,H33,$D$39:$D$50),-2)+ROUND(SUMIF($A$39:$B$50,N27,$D$39:$D$50),-2)</f>
        <v>0</v>
      </c>
      <c r="M33" s="87"/>
      <c r="N33" s="49" t="s">
        <v>50</v>
      </c>
      <c r="R33" s="3" t="s">
        <v>51</v>
      </c>
    </row>
    <row r="34" spans="1:18">
      <c r="A34" s="40" t="s">
        <v>61</v>
      </c>
      <c r="B34" s="41"/>
      <c r="C34" s="42"/>
      <c r="D34" s="43">
        <v>0</v>
      </c>
      <c r="E34" s="81"/>
      <c r="F34" s="78"/>
      <c r="H34" s="44" t="s">
        <v>33</v>
      </c>
      <c r="I34" s="45">
        <f t="shared" ca="1" si="1"/>
        <v>0</v>
      </c>
      <c r="M34" s="87"/>
      <c r="N34" s="49" t="s">
        <v>54</v>
      </c>
      <c r="R34" s="3" t="s">
        <v>40</v>
      </c>
    </row>
    <row r="35" spans="1:18" ht="16.5" thickBot="1">
      <c r="A35" s="58" t="s">
        <v>46</v>
      </c>
      <c r="B35" s="59"/>
      <c r="C35" s="60"/>
      <c r="D35" s="61">
        <f>SUM(D23:D34)</f>
        <v>0</v>
      </c>
      <c r="E35" s="82"/>
      <c r="F35" s="79"/>
      <c r="H35" s="44" t="s">
        <v>37</v>
      </c>
      <c r="I35" s="45">
        <f t="shared" ca="1" si="1"/>
        <v>0</v>
      </c>
      <c r="M35" s="87"/>
      <c r="N35" s="49" t="s">
        <v>56</v>
      </c>
      <c r="R35" s="3" t="s">
        <v>57</v>
      </c>
    </row>
    <row r="36" spans="1:18" ht="16.5" thickBot="1">
      <c r="F36" s="11"/>
      <c r="H36" s="44" t="s">
        <v>67</v>
      </c>
      <c r="I36" s="45">
        <f t="shared" ca="1" si="1"/>
        <v>0</v>
      </c>
      <c r="M36" s="87"/>
      <c r="N36" s="49" t="s">
        <v>59</v>
      </c>
      <c r="R36" s="3" t="s">
        <v>60</v>
      </c>
    </row>
    <row r="37" spans="1:18" ht="16.5" thickBot="1">
      <c r="A37" s="25" t="s">
        <v>23</v>
      </c>
      <c r="B37" s="26"/>
      <c r="C37" s="27"/>
      <c r="D37" s="27"/>
      <c r="E37" s="30"/>
      <c r="F37" s="11"/>
      <c r="H37" s="44" t="s">
        <v>44</v>
      </c>
      <c r="I37" s="45">
        <f t="shared" ca="1" si="1"/>
        <v>0</v>
      </c>
      <c r="M37" s="56" t="s">
        <v>62</v>
      </c>
      <c r="N37" s="57" t="s">
        <v>63</v>
      </c>
      <c r="R37" s="3" t="s">
        <v>64</v>
      </c>
    </row>
    <row r="38" spans="1:18">
      <c r="A38" s="62"/>
      <c r="B38" s="63"/>
      <c r="C38" s="63"/>
      <c r="D38" s="36" t="s">
        <v>20</v>
      </c>
      <c r="E38" s="64" t="s">
        <v>21</v>
      </c>
      <c r="F38" s="35"/>
      <c r="H38" s="44" t="s">
        <v>48</v>
      </c>
      <c r="I38" s="45">
        <f t="shared" ca="1" si="1"/>
        <v>0</v>
      </c>
      <c r="N38" s="57" t="s">
        <v>65</v>
      </c>
      <c r="R38" s="3" t="s">
        <v>66</v>
      </c>
    </row>
    <row r="39" spans="1:18">
      <c r="A39" s="179"/>
      <c r="B39" s="164"/>
      <c r="C39" s="65"/>
      <c r="D39" s="43">
        <v>0</v>
      </c>
      <c r="E39" s="66"/>
      <c r="F39" s="80"/>
      <c r="H39" s="44" t="s">
        <v>51</v>
      </c>
      <c r="I39" s="45">
        <f t="shared" ca="1" si="1"/>
        <v>0</v>
      </c>
      <c r="N39" s="57" t="s">
        <v>68</v>
      </c>
      <c r="R39" s="3" t="s">
        <v>69</v>
      </c>
    </row>
    <row r="40" spans="1:18">
      <c r="A40" s="179"/>
      <c r="B40" s="164"/>
      <c r="C40" s="65"/>
      <c r="D40" s="43">
        <v>0</v>
      </c>
      <c r="E40" s="66"/>
      <c r="F40" s="80"/>
      <c r="H40" s="44" t="s">
        <v>75</v>
      </c>
      <c r="I40" s="45">
        <f t="shared" ca="1" si="1"/>
        <v>0</v>
      </c>
      <c r="N40" s="57" t="s">
        <v>84</v>
      </c>
      <c r="R40" s="3" t="s">
        <v>70</v>
      </c>
    </row>
    <row r="41" spans="1:18">
      <c r="A41" s="179"/>
      <c r="B41" s="164"/>
      <c r="C41" s="65"/>
      <c r="D41" s="43">
        <v>0</v>
      </c>
      <c r="E41" s="66"/>
      <c r="F41" s="80"/>
      <c r="H41" s="44" t="s">
        <v>57</v>
      </c>
      <c r="I41" s="45">
        <f t="shared" ca="1" si="1"/>
        <v>0</v>
      </c>
      <c r="N41" s="57" t="s">
        <v>71</v>
      </c>
      <c r="R41" s="3" t="s">
        <v>72</v>
      </c>
    </row>
    <row r="42" spans="1:18">
      <c r="A42" s="179"/>
      <c r="B42" s="164"/>
      <c r="C42" s="65"/>
      <c r="D42" s="43">
        <v>0</v>
      </c>
      <c r="E42" s="66"/>
      <c r="F42" s="80"/>
      <c r="H42" s="44" t="s">
        <v>60</v>
      </c>
      <c r="I42" s="45">
        <f t="shared" ca="1" si="1"/>
        <v>0</v>
      </c>
      <c r="N42" s="57" t="s">
        <v>73</v>
      </c>
      <c r="R42" s="3" t="s">
        <v>74</v>
      </c>
    </row>
    <row r="43" spans="1:18">
      <c r="A43" s="179"/>
      <c r="B43" s="164"/>
      <c r="C43" s="65"/>
      <c r="D43" s="43">
        <v>0</v>
      </c>
      <c r="E43" s="66"/>
      <c r="F43" s="80"/>
      <c r="H43" s="44" t="s">
        <v>64</v>
      </c>
      <c r="I43" s="45">
        <f t="shared" ca="1" si="1"/>
        <v>0</v>
      </c>
    </row>
    <row r="44" spans="1:18">
      <c r="A44" s="179"/>
      <c r="B44" s="164"/>
      <c r="C44" s="65"/>
      <c r="D44" s="43">
        <v>0</v>
      </c>
      <c r="E44" s="66"/>
      <c r="F44" s="80"/>
      <c r="H44" s="44" t="s">
        <v>66</v>
      </c>
      <c r="I44" s="45">
        <f t="shared" ca="1" si="1"/>
        <v>0</v>
      </c>
    </row>
    <row r="45" spans="1:18">
      <c r="A45" s="179"/>
      <c r="B45" s="164"/>
      <c r="C45" s="65"/>
      <c r="D45" s="43">
        <v>0</v>
      </c>
      <c r="E45" s="66"/>
      <c r="F45" s="80"/>
      <c r="H45" s="44" t="s">
        <v>69</v>
      </c>
      <c r="I45" s="45">
        <f ca="1">ROUND(SUMIF($A$39:$B$50,H45,$D$39:$D$50),-2)+ROUND(SUMIF($A$39:$B$50,N39,$D$39:$D$50),-2)</f>
        <v>0</v>
      </c>
    </row>
    <row r="46" spans="1:18">
      <c r="A46" s="179"/>
      <c r="B46" s="164"/>
      <c r="C46" s="65"/>
      <c r="D46" s="43">
        <v>0</v>
      </c>
      <c r="E46" s="66"/>
      <c r="F46" s="80"/>
      <c r="H46" s="44" t="s">
        <v>70</v>
      </c>
      <c r="I46" s="45">
        <f ca="1">ROUND(SUMIF($A$39:$B$50,H46,$D$39:$D$50),-2)+ROUND(SUMIF($A$39:$B$50,N40,$D$39:$D$50),-2)</f>
        <v>0</v>
      </c>
    </row>
    <row r="47" spans="1:18">
      <c r="A47" s="179"/>
      <c r="B47" s="164"/>
      <c r="C47" s="65"/>
      <c r="D47" s="43">
        <v>0</v>
      </c>
      <c r="E47" s="66"/>
      <c r="F47" s="80"/>
      <c r="H47" s="44" t="s">
        <v>72</v>
      </c>
      <c r="I47" s="45">
        <f t="shared" ca="1" si="1"/>
        <v>0</v>
      </c>
    </row>
    <row r="48" spans="1:18">
      <c r="A48" s="179"/>
      <c r="B48" s="164"/>
      <c r="C48" s="65"/>
      <c r="D48" s="43">
        <v>0</v>
      </c>
      <c r="E48" s="66"/>
      <c r="F48" s="80"/>
      <c r="H48" s="44" t="s">
        <v>74</v>
      </c>
      <c r="I48" s="45">
        <f t="shared" ca="1" si="1"/>
        <v>0</v>
      </c>
    </row>
    <row r="49" spans="1:9">
      <c r="A49" s="179"/>
      <c r="B49" s="164"/>
      <c r="C49" s="65"/>
      <c r="D49" s="43">
        <v>0</v>
      </c>
      <c r="E49" s="66"/>
      <c r="F49" s="80"/>
      <c r="H49" s="50" t="s">
        <v>46</v>
      </c>
      <c r="I49" s="51">
        <f ca="1">ROUND(SUM(I32:I48),-3)</f>
        <v>0</v>
      </c>
    </row>
    <row r="50" spans="1:9">
      <c r="A50" s="179"/>
      <c r="B50" s="164"/>
      <c r="C50" s="65"/>
      <c r="D50" s="43">
        <v>0</v>
      </c>
      <c r="E50" s="66"/>
      <c r="F50" s="80"/>
      <c r="H50" s="52"/>
      <c r="I50" s="53"/>
    </row>
    <row r="51" spans="1:9" ht="16.5" thickBot="1">
      <c r="A51" s="58" t="s">
        <v>46</v>
      </c>
      <c r="B51" s="67"/>
      <c r="C51" s="68"/>
      <c r="D51" s="61">
        <f>SUM(D39:D50)</f>
        <v>0</v>
      </c>
      <c r="E51" s="82"/>
      <c r="F51" s="79"/>
      <c r="H51" s="69" t="s">
        <v>76</v>
      </c>
      <c r="I51" s="70">
        <f>ROUND(D53,-2)</f>
        <v>0</v>
      </c>
    </row>
    <row r="52" spans="1:9" ht="28.5" customHeight="1" thickBot="1">
      <c r="A52" s="71"/>
      <c r="B52" s="72"/>
      <c r="C52" s="72"/>
      <c r="D52" s="72"/>
      <c r="E52" s="72"/>
      <c r="F52" s="72"/>
      <c r="G52" s="73" t="s">
        <v>77</v>
      </c>
      <c r="H52" s="74"/>
      <c r="I52" s="74"/>
    </row>
    <row r="53" spans="1:9" ht="20.25" customHeight="1" thickBot="1">
      <c r="A53" s="75" t="s">
        <v>78</v>
      </c>
      <c r="B53" s="27"/>
      <c r="C53" s="27"/>
      <c r="D53" s="76">
        <v>0</v>
      </c>
      <c r="G53" s="73" t="s">
        <v>79</v>
      </c>
      <c r="H53" s="74"/>
      <c r="I53" s="74"/>
    </row>
    <row r="54" spans="1:9" ht="21.75" customHeight="1"/>
  </sheetData>
  <mergeCells count="17">
    <mergeCell ref="A41:B41"/>
    <mergeCell ref="A40:B40"/>
    <mergeCell ref="F2:I2"/>
    <mergeCell ref="F3:I3"/>
    <mergeCell ref="F4:I4"/>
    <mergeCell ref="A39:B39"/>
    <mergeCell ref="A8:I13"/>
    <mergeCell ref="A15:I19"/>
    <mergeCell ref="A50:B50"/>
    <mergeCell ref="A42:B42"/>
    <mergeCell ref="A43:B43"/>
    <mergeCell ref="A44:B44"/>
    <mergeCell ref="A47:B47"/>
    <mergeCell ref="A48:B48"/>
    <mergeCell ref="A49:B49"/>
    <mergeCell ref="A45:B45"/>
    <mergeCell ref="A46:B46"/>
  </mergeCells>
  <phoneticPr fontId="0" type="noConversion"/>
  <dataValidations count="4">
    <dataValidation type="list" allowBlank="1" showInputMessage="1" showErrorMessage="1" error="Please use drop-down menu to select funding" sqref="A39:B50">
      <formula1>$N$26:$N$42</formula1>
    </dataValidation>
    <dataValidation type="whole" allowBlank="1" showInputMessage="1" showErrorMessage="1" errorTitle="Enter Year" error="Please Enter correct year" sqref="E23:E34 E39:E50">
      <formula1>2000</formula1>
      <formula2>2030</formula2>
    </dataValidation>
    <dataValidation type="list" allowBlank="1" showInputMessage="1" showErrorMessage="1" sqref="F4:I5">
      <formula1>$N$18:$N$22</formula1>
    </dataValidation>
    <dataValidation type="list" allowBlank="1" showInputMessage="1" showErrorMessage="1" sqref="F3:I3">
      <formula1>$N$3:$N$13</formula1>
    </dataValidation>
  </dataValidations>
  <printOptions horizontalCentered="1" verticalCentered="1"/>
  <pageMargins left="0.45" right="0.45" top="0.48" bottom="0.38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CIP Form</vt:lpstr>
      <vt:lpstr>2013 Form</vt:lpstr>
      <vt:lpstr>'2013 Form'!Print_Area</vt:lpstr>
      <vt:lpstr>'CIP Form'!Print_Area</vt:lpstr>
    </vt:vector>
  </TitlesOfParts>
  <Company>City Of Overland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Idelson</dc:creator>
  <cp:lastModifiedBy>Irina Idelson</cp:lastModifiedBy>
  <cp:lastPrinted>2015-08-26T15:23:39Z</cp:lastPrinted>
  <dcterms:created xsi:type="dcterms:W3CDTF">2013-08-27T14:12:42Z</dcterms:created>
  <dcterms:modified xsi:type="dcterms:W3CDTF">2020-06-09T16:19:26Z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14.11</vt:lpwstr>
  </property>
</Properties>
</file>