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showInkAnnotation="0" defaultThemeVersion="124226"/>
  <mc:AlternateContent xmlns:mc="http://schemas.openxmlformats.org/markup-compatibility/2006">
    <mc:Choice Requires="x15">
      <x15ac:absPath xmlns:x15ac="http://schemas.microsoft.com/office/spreadsheetml/2010/11/ac" url="O:\BLP Projects\Sample Forms\Payment Request Form\"/>
    </mc:Choice>
  </mc:AlternateContent>
  <xr:revisionPtr revIDLastSave="0" documentId="8_{5C807FB8-F153-47EF-9405-02330CCB61B6}" xr6:coauthVersionLast="47" xr6:coauthVersionMax="47" xr10:uidLastSave="{00000000-0000-0000-0000-000000000000}"/>
  <bookViews>
    <workbookView xWindow="28680" yWindow="-120" windowWidth="29040" windowHeight="15840" activeTab="2" xr2:uid="{00000000-000D-0000-FFFF-FFFF00000000}"/>
  </bookViews>
  <sheets>
    <sheet name="Read Me" sheetId="4" r:id="rId1"/>
    <sheet name="Example" sheetId="1" r:id="rId2"/>
    <sheet name="PR01" sheetId="6" r:id="rId3"/>
  </sheets>
  <definedNames>
    <definedName name="Final">'Read Me'!$C$51:$C$52</definedName>
    <definedName name="_xlnm.Print_Area" localSheetId="0">'Read Me'!$A$1:$C$31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31" i="6" l="1"/>
  <c r="S28" i="6"/>
  <c r="S24" i="6"/>
  <c r="G22" i="6"/>
  <c r="P17" i="6"/>
  <c r="S10" i="6" s="1"/>
  <c r="J12" i="6"/>
  <c r="H12" i="6"/>
  <c r="F10" i="6"/>
  <c r="O9" i="6"/>
  <c r="I7" i="6"/>
  <c r="P17" i="1"/>
  <c r="S17" i="6" l="1"/>
  <c r="S18" i="6" s="1"/>
  <c r="S20" i="6" s="1"/>
  <c r="S19" i="6"/>
  <c r="S10" i="1"/>
  <c r="S21" i="6" l="1"/>
  <c r="S22" i="6"/>
  <c r="S26" i="6" s="1"/>
  <c r="S29" i="6" s="1"/>
  <c r="S30" i="6" s="1"/>
  <c r="S32" i="6" s="1"/>
  <c r="I7" i="1"/>
  <c r="F10" i="1"/>
  <c r="S17" i="1" s="1"/>
  <c r="S24" i="1"/>
  <c r="A33" i="6" l="1"/>
  <c r="S33" i="6"/>
  <c r="J12" i="1"/>
  <c r="O9" i="1" l="1"/>
  <c r="H12" i="1" l="1"/>
  <c r="S18" i="1" l="1"/>
  <c r="S19" i="1" s="1"/>
  <c r="S20" i="1" l="1"/>
  <c r="G22" i="1"/>
  <c r="S21" i="1" l="1"/>
  <c r="S22" i="1"/>
  <c r="S26" i="1" s="1"/>
  <c r="S31" i="1"/>
  <c r="S28" i="1"/>
  <c r="S29" i="1" l="1"/>
  <c r="S30" i="1" l="1"/>
  <c r="S32" i="1" s="1"/>
  <c r="S33" i="1" l="1"/>
  <c r="A3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Bill Legge</author>
  </authors>
  <commentList>
    <comment ref="P5" authorId="0" shapeId="0" xr:uid="{00000000-0006-0000-0100-000001000000}">
      <text>
        <r>
          <rPr>
            <sz val="9"/>
            <color indexed="81"/>
            <rFont val="Tahoma"/>
            <family val="2"/>
          </rPr>
          <t>This will be provided to you by your KDOT PM.</t>
        </r>
      </text>
    </comment>
    <comment ref="O6" authorId="0" shapeId="0" xr:uid="{00000000-0006-0000-0100-000002000000}">
      <text>
        <r>
          <rPr>
            <sz val="9"/>
            <color indexed="81"/>
            <rFont val="Tahoma"/>
            <family val="2"/>
          </rPr>
          <t>If the LPA has assigned their own project number, enter it here or leave blank.</t>
        </r>
      </text>
    </comment>
    <comment ref="E8" authorId="0" shapeId="0" xr:uid="{00000000-0006-0000-0100-000003000000}">
      <text>
        <r>
          <rPr>
            <sz val="9"/>
            <color indexed="81"/>
            <rFont val="Tahoma"/>
            <family val="2"/>
          </rPr>
          <t>You will need to keep this up-to-date if any change orders are processed.</t>
        </r>
      </text>
    </comment>
    <comment ref="G12" authorId="0" shapeId="0" xr:uid="{00000000-0006-0000-0100-000004000000}">
      <text>
        <r>
          <rPr>
            <sz val="9"/>
            <color indexed="81"/>
            <rFont val="Tahoma"/>
            <family val="2"/>
          </rPr>
          <t>Select "Yes" or "No".</t>
        </r>
      </text>
    </comment>
    <comment ref="S15" authorId="0" shapeId="0" xr:uid="{00000000-0006-0000-0100-000005000000}">
      <text>
        <r>
          <rPr>
            <sz val="9"/>
            <color indexed="81"/>
            <rFont val="Tahoma"/>
            <family val="2"/>
          </rPr>
          <t>Enter as a Negative number.</t>
        </r>
      </text>
    </comment>
    <comment ref="S23" authorId="0" shapeId="0" xr:uid="{00000000-0006-0000-0100-000006000000}">
      <text>
        <r>
          <rPr>
            <sz val="9"/>
            <color indexed="81"/>
            <rFont val="Tahoma"/>
            <family val="2"/>
          </rPr>
          <t>Enter as a Negative number.</t>
        </r>
      </text>
    </comment>
    <comment ref="S25" authorId="0" shapeId="0" xr:uid="{00000000-0006-0000-0100-000007000000}">
      <text>
        <r>
          <rPr>
            <sz val="9"/>
            <color indexed="81"/>
            <rFont val="Tahoma"/>
            <family val="2"/>
          </rPr>
          <t>Enter as a Negative number.</t>
        </r>
      </text>
    </comment>
    <comment ref="S33" authorId="0" shapeId="0" xr:uid="{00000000-0006-0000-0100-000008000000}">
      <text>
        <r>
          <rPr>
            <sz val="9"/>
            <color indexed="81"/>
            <rFont val="Tahoma"/>
            <family val="2"/>
          </rPr>
          <t>Must have a Project Max AND be Final Invoice AND Local Retainage must be 0% to compute and display.</t>
        </r>
      </text>
    </comment>
    <comment ref="A41" authorId="0" shapeId="0" xr:uid="{00000000-0006-0000-0100-000009000000}">
      <text>
        <r>
          <rPr>
            <sz val="9"/>
            <color indexed="81"/>
            <rFont val="Tahoma"/>
            <family val="2"/>
          </rPr>
          <t>Change "Title1" as appropriate to person that has authority to make binding decisions for the LPA.</t>
        </r>
      </text>
    </comment>
    <comment ref="N41" authorId="0" shapeId="0" xr:uid="{00000000-0006-0000-0100-00000A000000}">
      <text>
        <r>
          <rPr>
            <sz val="9"/>
            <color indexed="81"/>
            <rFont val="Tahoma"/>
            <family val="2"/>
          </rPr>
          <t>Change "Title2" as appropriate.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Bill Legge</author>
  </authors>
  <commentList>
    <comment ref="P5" authorId="0" shapeId="0" xr:uid="{00000000-0006-0000-0200-000001000000}">
      <text>
        <r>
          <rPr>
            <sz val="9"/>
            <color indexed="81"/>
            <rFont val="Tahoma"/>
            <family val="2"/>
          </rPr>
          <t>This will be provided to you by your KDOT PM.</t>
        </r>
      </text>
    </comment>
    <comment ref="O6" authorId="0" shapeId="0" xr:uid="{00000000-0006-0000-0200-000002000000}">
      <text>
        <r>
          <rPr>
            <sz val="9"/>
            <color indexed="81"/>
            <rFont val="Tahoma"/>
            <family val="2"/>
          </rPr>
          <t>If the LPA has assigned their own project number, enter it here or leave blank.</t>
        </r>
      </text>
    </comment>
    <comment ref="E8" authorId="0" shapeId="0" xr:uid="{00000000-0006-0000-0200-000003000000}">
      <text>
        <r>
          <rPr>
            <sz val="9"/>
            <color indexed="81"/>
            <rFont val="Tahoma"/>
            <family val="2"/>
          </rPr>
          <t>You will need to keep this up-to-date if any change orders are processed.</t>
        </r>
      </text>
    </comment>
    <comment ref="G12" authorId="0" shapeId="0" xr:uid="{00000000-0006-0000-0200-000004000000}">
      <text>
        <r>
          <rPr>
            <sz val="9"/>
            <color indexed="81"/>
            <rFont val="Tahoma"/>
            <family val="2"/>
          </rPr>
          <t>Select "Yes" or "No".</t>
        </r>
      </text>
    </comment>
    <comment ref="S15" authorId="0" shapeId="0" xr:uid="{00000000-0006-0000-0200-000005000000}">
      <text>
        <r>
          <rPr>
            <sz val="9"/>
            <color indexed="81"/>
            <rFont val="Tahoma"/>
            <family val="2"/>
          </rPr>
          <t>Enter as a Negative number.</t>
        </r>
      </text>
    </comment>
    <comment ref="S23" authorId="0" shapeId="0" xr:uid="{00000000-0006-0000-0200-000006000000}">
      <text>
        <r>
          <rPr>
            <sz val="9"/>
            <color indexed="81"/>
            <rFont val="Tahoma"/>
            <family val="2"/>
          </rPr>
          <t>Enter as a Negative number.</t>
        </r>
      </text>
    </comment>
    <comment ref="S25" authorId="0" shapeId="0" xr:uid="{00000000-0006-0000-0200-000007000000}">
      <text>
        <r>
          <rPr>
            <sz val="9"/>
            <color indexed="81"/>
            <rFont val="Tahoma"/>
            <family val="2"/>
          </rPr>
          <t>Enter as a Negative number.</t>
        </r>
      </text>
    </comment>
    <comment ref="S33" authorId="0" shapeId="0" xr:uid="{00000000-0006-0000-0200-000008000000}">
      <text>
        <r>
          <rPr>
            <sz val="9"/>
            <color indexed="81"/>
            <rFont val="Tahoma"/>
            <family val="2"/>
          </rPr>
          <t>Must have a Project Max AND be Final Invoice AND Local Retainage must be 0% to compute and display.</t>
        </r>
      </text>
    </comment>
    <comment ref="A41" authorId="0" shapeId="0" xr:uid="{00000000-0006-0000-0200-000009000000}">
      <text>
        <r>
          <rPr>
            <sz val="9"/>
            <color indexed="81"/>
            <rFont val="Tahoma"/>
            <family val="2"/>
          </rPr>
          <t>Change "Title1" as appropriate to person that has authority to make binding decisions for the LPA.</t>
        </r>
      </text>
    </comment>
    <comment ref="N41" authorId="0" shapeId="0" xr:uid="{00000000-0006-0000-0200-00000A000000}">
      <text>
        <r>
          <rPr>
            <sz val="9"/>
            <color indexed="81"/>
            <rFont val="Tahoma"/>
            <family val="2"/>
          </rPr>
          <t>Change "Title2" as appropriate.</t>
        </r>
      </text>
    </comment>
  </commentList>
</comments>
</file>

<file path=xl/sharedStrings.xml><?xml version="1.0" encoding="utf-8"?>
<sst xmlns="http://schemas.openxmlformats.org/spreadsheetml/2006/main" count="157" uniqueCount="98">
  <si>
    <t>Total Participating Cost</t>
  </si>
  <si>
    <t>Total Reimbursement from KDOT</t>
  </si>
  <si>
    <t>Outstanding Reimbursements from KDOT</t>
  </si>
  <si>
    <t>KDOT/Federal Participation</t>
  </si>
  <si>
    <t>106 N-5555-01</t>
  </si>
  <si>
    <t>Total Reimbursement for CMS contract including pending payments</t>
  </si>
  <si>
    <t>A completed "Example" is included.</t>
  </si>
  <si>
    <t>Instructions:</t>
  </si>
  <si>
    <t>Please use this form to submit Payment Requests to the Bureau of Local Projects.</t>
  </si>
  <si>
    <t>Added "Enter as a negative number." comments for "Less: …." cells.</t>
  </si>
  <si>
    <t>Payment Request Form</t>
  </si>
  <si>
    <t xml:space="preserve">Reimbursement Max: </t>
  </si>
  <si>
    <t xml:space="preserve">Rev01: </t>
  </si>
  <si>
    <t xml:space="preserve">Rev02: </t>
  </si>
  <si>
    <t>Renamed "Contract Max" to "Project Max".  This is used for over the max computation.</t>
  </si>
  <si>
    <t>Added "Reimbursement Max" line to match agreement terminology.  This is FYI.</t>
  </si>
  <si>
    <t>to the LPA</t>
  </si>
  <si>
    <t>Added DOT Form number to footer. (Number yet to be assigned.)</t>
  </si>
  <si>
    <t xml:space="preserve">Rev03: </t>
  </si>
  <si>
    <t>Subtotal</t>
  </si>
  <si>
    <t>Prepaid Amount</t>
  </si>
  <si>
    <t>AMOUNT DUE</t>
  </si>
  <si>
    <t>Total Costs Claimed</t>
  </si>
  <si>
    <t>Changed "Less: Over the Max…." computation.</t>
  </si>
  <si>
    <t>Changed title from "Payment Request" to "Payment Request Form".</t>
  </si>
  <si>
    <t>Adjusted and renamed fields to aid input into CMS.</t>
  </si>
  <si>
    <t xml:space="preserve"> Light gray highlighted fields are for user input.  All other fields will be computed and are locked.</t>
  </si>
  <si>
    <t>If you have any questions about this form, please contact Bill Legge at (785) 368-7397, wlegge@ksdot.org</t>
  </si>
  <si>
    <t>To create a new tab for each pay request:</t>
  </si>
  <si>
    <t>1.)</t>
  </si>
  <si>
    <t>Go to the most recent "PR#nn" tab.</t>
  </si>
  <si>
    <t>2.)</t>
  </si>
  <si>
    <t>3.)</t>
  </si>
  <si>
    <t>Press and hold "CTRL", click the current "PR#nn" tab with the mouse and drag to the right.</t>
  </si>
  <si>
    <t>Double Click with mouse on the new tab and rename as appropriate. (PR#02, PR#03, etc.)</t>
  </si>
  <si>
    <t>Added revision date and DOT Form number 1313 to footer.</t>
  </si>
  <si>
    <t>Yes</t>
  </si>
  <si>
    <t>No</t>
  </si>
  <si>
    <t>Final Invoice ?</t>
  </si>
  <si>
    <t>Rev04:</t>
  </si>
  <si>
    <t>Added 2 CFR Part 200 language and signature block</t>
  </si>
  <si>
    <t>Certified by:</t>
  </si>
  <si>
    <t>Attest:</t>
  </si>
  <si>
    <t>Revision History:</t>
  </si>
  <si>
    <t xml:space="preserve">  Less:</t>
  </si>
  <si>
    <t>Non-Participating</t>
  </si>
  <si>
    <t>Local Retainage</t>
  </si>
  <si>
    <t>Work completed through:</t>
  </si>
  <si>
    <t>Over the Max of the Contract</t>
  </si>
  <si>
    <t>Local Participation</t>
  </si>
  <si>
    <t>KDOT Retainage</t>
  </si>
  <si>
    <t>Previous Reimbursements</t>
  </si>
  <si>
    <t xml:space="preserve">      Less:  Liquidated Damages</t>
  </si>
  <si>
    <t xml:space="preserve">      Plus:  Incentive</t>
  </si>
  <si>
    <t>Added "Contract Amount" field</t>
  </si>
  <si>
    <t>Revised CE Reimbursement line</t>
  </si>
  <si>
    <t>Added additional adjustment lines</t>
  </si>
  <si>
    <t>Added "Must enter Begin and End dates!" warning</t>
  </si>
  <si>
    <t>01716nnnn</t>
  </si>
  <si>
    <t>Geometric Improvements at Yellow Brick Road and Acme Street</t>
  </si>
  <si>
    <t>*** Note: Invoice details must be submitted with invoice.***</t>
  </si>
  <si>
    <t>Emerald City</t>
  </si>
  <si>
    <t>Added "LPA Invoice #" warning</t>
  </si>
  <si>
    <t>TOTO123</t>
  </si>
  <si>
    <t>+++++ Be sure to include invoicing details and 1010 forms with your submittal. +++++</t>
  </si>
  <si>
    <t>Plus: Current Reimbursement from KDOT</t>
  </si>
  <si>
    <t>Previous Payments from KDOT</t>
  </si>
  <si>
    <t>or Fixed Amount of</t>
  </si>
  <si>
    <t>Added alternative for entering a fixed local retainage amount</t>
  </si>
  <si>
    <t>The Wizard of Oz</t>
  </si>
  <si>
    <t>Good Witch of the North</t>
  </si>
  <si>
    <t>9/2015</t>
  </si>
  <si>
    <t>11/2015</t>
  </si>
  <si>
    <t xml:space="preserve">Liquidated Damages: </t>
  </si>
  <si>
    <t xml:space="preserve"> days @</t>
  </si>
  <si>
    <t xml:space="preserve"> per day</t>
  </si>
  <si>
    <t>LPA Invoice #:</t>
  </si>
  <si>
    <t>LPA:</t>
  </si>
  <si>
    <t>KDOT Project #:</t>
  </si>
  <si>
    <t>Project Description:</t>
  </si>
  <si>
    <t>Date:</t>
  </si>
  <si>
    <t>Contract Amount:</t>
  </si>
  <si>
    <t>Project Max:</t>
  </si>
  <si>
    <t>Begin Date:</t>
  </si>
  <si>
    <t>End Date:</t>
  </si>
  <si>
    <t>CMS Contract #:</t>
  </si>
  <si>
    <t>LPA Project #:</t>
  </si>
  <si>
    <t>Changed retainage computation so that KDOT does not withhold retainage for payments</t>
  </si>
  <si>
    <t>over the project max</t>
  </si>
  <si>
    <t>XYZ123</t>
  </si>
  <si>
    <t>Added liquidated damage computation capability</t>
  </si>
  <si>
    <t>Added conditional checks to compute CE funding availability.</t>
  </si>
  <si>
    <t>Max KDOT Retainage:</t>
  </si>
  <si>
    <t>Computed Local Retainage:</t>
  </si>
  <si>
    <t>By Signing this report, I certify to the best of my knowledge and belief that the report is true, accurate and the expenditures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t>
  </si>
  <si>
    <t>12/2015</t>
  </si>
  <si>
    <t>Changed retainage computation so that we only retain for particpating items.</t>
  </si>
  <si>
    <t>Change as appropriate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</si>
</sst>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7"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i/>
      <sz val="11"/>
      <color theme="1"/>
      <name val="Arial"/>
      <family val="2"/>
    </font>
    <font>
      <b/>
      <sz val="14"/>
      <color theme="1"/>
      <name val="Arial"/>
      <family val="2"/>
    </font>
    <font>
      <b/>
      <i/>
      <sz val="11"/>
      <color theme="1"/>
      <name val="Arial"/>
      <family val="2"/>
    </font>
    <font>
      <sz val="9"/>
      <color indexed="81"/>
      <name val="Tahoma"/>
      <family val="2"/>
    </font>
    <font>
      <b/>
      <i/>
      <sz val="12"/>
      <color theme="1"/>
      <name val="Arial"/>
      <family val="2"/>
    </font>
    <font>
      <sz val="12"/>
      <color theme="1"/>
      <name val="Arial"/>
      <family val="2"/>
    </font>
    <font>
      <sz val="11"/>
      <color theme="0"/>
      <name val="Arial"/>
      <family val="2"/>
    </font>
    <font>
      <sz val="12"/>
      <color theme="0"/>
      <name val="Arial"/>
      <family val="2"/>
    </font>
    <font>
      <sz val="9"/>
      <color theme="1"/>
      <name val="Arial"/>
      <family val="2"/>
    </font>
    <font>
      <b/>
      <sz val="12"/>
      <color theme="1"/>
      <name val="Arial"/>
      <family val="2"/>
    </font>
    <font>
      <b/>
      <sz val="11"/>
      <color rgb="FFFF0000"/>
      <name val="Arial"/>
      <family val="2"/>
    </font>
    <font>
      <sz val="11"/>
      <color rgb="FFFF0000"/>
      <name val="Arial"/>
      <family val="2"/>
    </font>
    <font>
      <sz val="11"/>
      <name val="Arial"/>
      <family val="2"/>
    </font>
  </fonts>
  <fills count="3">
    <fill>
      <patternFill patternType="none"/>
    </fill>
    <fill>
      <patternFill patternType="gray125"/>
    </fill>
    <fill>
      <patternFill patternType="solid">
        <fgColor theme="0" tint="-4.9989318521683403E-2"/>
        <bgColor indexed="64"/>
      </patternFill>
    </fill>
  </fills>
  <borders count="22">
    <border>
      <left/>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top style="thin">
        <color auto="1"/>
      </top>
      <bottom style="medium">
        <color auto="1"/>
      </bottom>
      <diagonal/>
    </border>
    <border>
      <left style="thin">
        <color auto="1"/>
      </left>
      <right/>
      <top style="thin">
        <color auto="1"/>
      </top>
      <bottom style="medium">
        <color auto="1"/>
      </bottom>
      <diagonal/>
    </border>
    <border>
      <left/>
      <right/>
      <top style="medium">
        <color auto="1"/>
      </top>
      <bottom/>
      <diagonal/>
    </border>
    <border>
      <left/>
      <right style="thin">
        <color auto="1"/>
      </right>
      <top style="thin">
        <color auto="1"/>
      </top>
      <bottom style="medium">
        <color auto="1"/>
      </bottom>
      <diagonal/>
    </border>
    <border>
      <left/>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120">
    <xf numFmtId="0" fontId="0" fillId="0" borderId="0" xfId="0"/>
    <xf numFmtId="0" fontId="2" fillId="0" borderId="0" xfId="0" applyFont="1"/>
    <xf numFmtId="164" fontId="2" fillId="0" borderId="0" xfId="0" applyNumberFormat="1" applyFont="1"/>
    <xf numFmtId="0" fontId="9" fillId="0" borderId="0" xfId="0" applyFont="1"/>
    <xf numFmtId="0" fontId="9" fillId="2" borderId="0" xfId="0" applyFont="1" applyFill="1"/>
    <xf numFmtId="0" fontId="9" fillId="0" borderId="0" xfId="0" applyFont="1" applyAlignment="1">
      <alignment horizontal="right"/>
    </xf>
    <xf numFmtId="0" fontId="9" fillId="0" borderId="0" xfId="0" applyFont="1" applyAlignment="1">
      <alignment horizontal="center"/>
    </xf>
    <xf numFmtId="0" fontId="11" fillId="0" borderId="0" xfId="0" applyFont="1"/>
    <xf numFmtId="0" fontId="12" fillId="0" borderId="0" xfId="0" applyFont="1" applyProtection="1">
      <protection locked="0"/>
    </xf>
    <xf numFmtId="0" fontId="2" fillId="0" borderId="0" xfId="0" applyFont="1" applyAlignment="1">
      <alignment horizontal="center"/>
    </xf>
    <xf numFmtId="49" fontId="9" fillId="0" borderId="0" xfId="0" applyNumberFormat="1" applyFont="1" applyAlignment="1">
      <alignment horizontal="center"/>
    </xf>
    <xf numFmtId="0" fontId="2" fillId="0" borderId="15" xfId="0" applyFont="1" applyBorder="1"/>
    <xf numFmtId="0" fontId="2" fillId="0" borderId="0" xfId="0" applyFont="1" applyAlignment="1" applyProtection="1">
      <alignment vertical="center"/>
      <protection locked="0"/>
    </xf>
    <xf numFmtId="0" fontId="2" fillId="0" borderId="19" xfId="0" applyFont="1" applyBorder="1" applyAlignment="1" applyProtection="1">
      <alignment vertical="center"/>
      <protection locked="0"/>
    </xf>
    <xf numFmtId="0" fontId="2" fillId="0" borderId="15" xfId="0" applyFont="1" applyBorder="1" applyAlignment="1">
      <alignment horizontal="right" vertical="center"/>
    </xf>
    <xf numFmtId="0" fontId="2" fillId="0" borderId="15" xfId="0" applyFont="1" applyBorder="1" applyAlignment="1" applyProtection="1">
      <alignment horizontal="left" vertical="center"/>
      <protection locked="0"/>
    </xf>
    <xf numFmtId="0" fontId="2" fillId="0" borderId="15" xfId="0" applyFont="1" applyBorder="1" applyAlignment="1" applyProtection="1">
      <alignment vertical="center"/>
      <protection locked="0"/>
    </xf>
    <xf numFmtId="0" fontId="2" fillId="0" borderId="21" xfId="0" applyFont="1" applyBorder="1" applyAlignment="1" applyProtection="1">
      <alignment vertical="center"/>
      <protection locked="0"/>
    </xf>
    <xf numFmtId="0" fontId="2" fillId="0" borderId="4" xfId="0" applyFont="1" applyBorder="1"/>
    <xf numFmtId="0" fontId="2" fillId="0" borderId="4" xfId="0" applyFont="1" applyBorder="1" applyAlignment="1" applyProtection="1">
      <alignment horizontal="center" vertical="center"/>
      <protection locked="0"/>
    </xf>
    <xf numFmtId="0" fontId="2" fillId="0" borderId="4" xfId="0" applyFont="1" applyBorder="1" applyAlignment="1" applyProtection="1">
      <alignment vertical="center"/>
      <protection locked="0"/>
    </xf>
    <xf numFmtId="0" fontId="2" fillId="0" borderId="17" xfId="0" applyFont="1" applyBorder="1" applyAlignment="1" applyProtection="1">
      <alignment vertical="center"/>
      <protection locked="0"/>
    </xf>
    <xf numFmtId="14" fontId="2" fillId="2" borderId="3" xfId="0" applyNumberFormat="1" applyFont="1" applyFill="1" applyBorder="1" applyAlignment="1" applyProtection="1">
      <alignment horizontal="center" vertical="center"/>
      <protection locked="0"/>
    </xf>
    <xf numFmtId="44" fontId="15" fillId="0" borderId="3" xfId="1" applyFont="1" applyFill="1" applyBorder="1" applyAlignment="1" applyProtection="1">
      <alignment vertical="center"/>
    </xf>
    <xf numFmtId="0" fontId="8" fillId="0" borderId="0" xfId="0" applyFont="1" applyAlignment="1">
      <alignment horizontal="left"/>
    </xf>
    <xf numFmtId="0" fontId="9" fillId="0" borderId="0" xfId="0" applyFont="1" applyAlignment="1">
      <alignment horizontal="left"/>
    </xf>
    <xf numFmtId="0" fontId="13" fillId="0" borderId="0" xfId="0" quotePrefix="1" applyFont="1" applyAlignment="1">
      <alignment horizontal="center"/>
    </xf>
    <xf numFmtId="0" fontId="13" fillId="0" borderId="0" xfId="0" applyFont="1" applyAlignment="1">
      <alignment horizontal="center"/>
    </xf>
    <xf numFmtId="44" fontId="3" fillId="0" borderId="3" xfId="1" applyFont="1" applyBorder="1" applyAlignment="1">
      <alignment horizontal="center" vertical="center"/>
    </xf>
    <xf numFmtId="44" fontId="3" fillId="0" borderId="1" xfId="1" applyFont="1" applyBorder="1" applyAlignment="1">
      <alignment horizontal="center" vertical="center"/>
    </xf>
    <xf numFmtId="44" fontId="2" fillId="0" borderId="3" xfId="1" applyFont="1" applyFill="1" applyBorder="1" applyAlignment="1" applyProtection="1">
      <alignment horizontal="center" vertical="center"/>
    </xf>
    <xf numFmtId="0" fontId="2" fillId="0" borderId="2" xfId="0" applyFont="1" applyBorder="1" applyAlignment="1">
      <alignment horizontal="right" vertical="center"/>
    </xf>
    <xf numFmtId="0" fontId="2" fillId="0" borderId="3" xfId="0" applyFont="1" applyBorder="1" applyAlignment="1">
      <alignment horizontal="right" vertical="center"/>
    </xf>
    <xf numFmtId="44" fontId="2" fillId="0" borderId="1" xfId="1" applyFont="1" applyFill="1" applyBorder="1" applyAlignment="1" applyProtection="1">
      <alignment horizontal="center" vertical="center"/>
    </xf>
    <xf numFmtId="44" fontId="16" fillId="0" borderId="3" xfId="1" applyFont="1" applyFill="1" applyBorder="1" applyAlignment="1" applyProtection="1">
      <alignment horizontal="right" vertical="center"/>
    </xf>
    <xf numFmtId="0" fontId="5" fillId="0" borderId="0" xfId="0" applyFont="1" applyAlignment="1">
      <alignment horizontal="center" vertical="center"/>
    </xf>
    <xf numFmtId="0" fontId="2" fillId="0" borderId="12" xfId="0" applyFont="1" applyBorder="1" applyAlignment="1">
      <alignment horizontal="right" vertical="center"/>
    </xf>
    <xf numFmtId="0" fontId="2" fillId="0" borderId="14" xfId="0" applyFont="1" applyBorder="1" applyAlignment="1">
      <alignment horizontal="right" vertical="center"/>
    </xf>
    <xf numFmtId="0" fontId="2" fillId="0" borderId="12" xfId="0" applyFont="1" applyBorder="1" applyAlignment="1">
      <alignment horizontal="left" vertical="center"/>
    </xf>
    <xf numFmtId="0" fontId="2" fillId="0" borderId="11" xfId="0" applyFont="1" applyBorder="1" applyAlignment="1">
      <alignment horizontal="left" vertical="center"/>
    </xf>
    <xf numFmtId="44" fontId="2" fillId="2" borderId="3" xfId="1" applyFont="1" applyFill="1" applyBorder="1" applyAlignment="1" applyProtection="1">
      <alignment horizontal="center" vertical="center"/>
      <protection locked="0"/>
    </xf>
    <xf numFmtId="44" fontId="2" fillId="2" borderId="1" xfId="1" applyFont="1" applyFill="1" applyBorder="1" applyAlignment="1" applyProtection="1">
      <alignment horizontal="center" vertical="center"/>
      <protection locked="0"/>
    </xf>
    <xf numFmtId="14" fontId="2" fillId="0" borderId="3" xfId="0" applyNumberFormat="1" applyFont="1" applyBorder="1" applyAlignment="1" applyProtection="1">
      <alignment horizontal="center" vertical="center"/>
      <protection locked="0"/>
    </xf>
    <xf numFmtId="14" fontId="2" fillId="0" borderId="1" xfId="0" applyNumberFormat="1" applyFont="1" applyBorder="1" applyAlignment="1" applyProtection="1">
      <alignment horizontal="center" vertical="center"/>
      <protection locked="0"/>
    </xf>
    <xf numFmtId="0" fontId="3" fillId="0" borderId="2" xfId="0" applyFont="1" applyBorder="1" applyAlignment="1">
      <alignment horizontal="left" vertical="center"/>
    </xf>
    <xf numFmtId="0" fontId="3" fillId="0" borderId="3" xfId="0" applyFont="1" applyBorder="1" applyAlignment="1">
      <alignment horizontal="left" vertical="center"/>
    </xf>
    <xf numFmtId="44" fontId="3" fillId="2" borderId="3" xfId="1" applyFont="1" applyFill="1" applyBorder="1" applyAlignment="1" applyProtection="1">
      <alignment horizontal="center" vertical="center"/>
      <protection locked="0"/>
    </xf>
    <xf numFmtId="44" fontId="3" fillId="2" borderId="1" xfId="1" applyFont="1" applyFill="1" applyBorder="1" applyAlignment="1" applyProtection="1">
      <alignment horizontal="center" vertical="center"/>
      <protection locked="0"/>
    </xf>
    <xf numFmtId="0" fontId="2" fillId="0" borderId="3" xfId="0" applyFont="1" applyBorder="1" applyAlignment="1">
      <alignment horizontal="left" vertical="center"/>
    </xf>
    <xf numFmtId="0" fontId="2" fillId="0" borderId="2" xfId="0" applyFont="1" applyBorder="1" applyAlignment="1" applyProtection="1">
      <alignment horizontal="right" vertical="center"/>
      <protection locked="0"/>
    </xf>
    <xf numFmtId="0" fontId="2" fillId="0" borderId="3" xfId="0" applyFont="1" applyBorder="1" applyAlignment="1" applyProtection="1">
      <alignment horizontal="right" vertical="center"/>
      <protection locked="0"/>
    </xf>
    <xf numFmtId="0" fontId="2" fillId="0" borderId="3" xfId="0" applyFont="1" applyBorder="1" applyAlignment="1" applyProtection="1">
      <alignment horizontal="left" vertical="center"/>
      <protection locked="0"/>
    </xf>
    <xf numFmtId="0" fontId="2" fillId="0" borderId="0" xfId="0" applyFont="1" applyAlignment="1">
      <alignment horizontal="center"/>
    </xf>
    <xf numFmtId="0" fontId="2" fillId="0" borderId="16" xfId="0" applyFont="1" applyBorder="1" applyAlignment="1">
      <alignment horizontal="right" vertical="center"/>
    </xf>
    <xf numFmtId="0" fontId="2" fillId="0" borderId="4" xfId="0" applyFont="1" applyBorder="1" applyAlignment="1">
      <alignment horizontal="right" vertical="center"/>
    </xf>
    <xf numFmtId="0" fontId="2" fillId="2" borderId="4" xfId="0" applyFont="1" applyFill="1" applyBorder="1" applyAlignment="1" applyProtection="1">
      <alignment horizontal="left" vertical="center"/>
      <protection locked="0"/>
    </xf>
    <xf numFmtId="0" fontId="2" fillId="2" borderId="17" xfId="0" applyFont="1" applyFill="1" applyBorder="1" applyAlignment="1" applyProtection="1">
      <alignment horizontal="left" vertical="center"/>
      <protection locked="0"/>
    </xf>
    <xf numFmtId="14" fontId="3" fillId="2" borderId="3" xfId="0" applyNumberFormat="1" applyFont="1" applyFill="1" applyBorder="1" applyAlignment="1" applyProtection="1">
      <alignment horizontal="left" vertical="center"/>
      <protection locked="0"/>
    </xf>
    <xf numFmtId="0" fontId="2" fillId="2" borderId="0" xfId="0" applyFont="1" applyFill="1" applyAlignment="1" applyProtection="1">
      <alignment horizontal="left" vertical="center"/>
      <protection locked="0"/>
    </xf>
    <xf numFmtId="44" fontId="2" fillId="0" borderId="11" xfId="1" applyFont="1" applyBorder="1" applyAlignment="1">
      <alignment horizontal="center"/>
    </xf>
    <xf numFmtId="44" fontId="2" fillId="0" borderId="14" xfId="1" applyFont="1" applyBorder="1" applyAlignment="1">
      <alignment horizont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2" fillId="0" borderId="18" xfId="0" applyFont="1" applyBorder="1" applyAlignment="1">
      <alignment horizontal="right" vertical="center"/>
    </xf>
    <xf numFmtId="0" fontId="2" fillId="0" borderId="0" xfId="0" applyFont="1" applyAlignment="1">
      <alignment horizontal="right" vertical="center"/>
    </xf>
    <xf numFmtId="0" fontId="2" fillId="0" borderId="20" xfId="0" applyFont="1" applyBorder="1" applyAlignment="1">
      <alignment horizontal="right" vertical="center"/>
    </xf>
    <xf numFmtId="0" fontId="2" fillId="0" borderId="15" xfId="0" applyFont="1" applyBorder="1" applyAlignment="1">
      <alignment horizontal="right" vertical="center"/>
    </xf>
    <xf numFmtId="0" fontId="12" fillId="0" borderId="4" xfId="0" applyFont="1" applyBorder="1" applyAlignment="1" applyProtection="1">
      <alignment horizontal="left"/>
      <protection locked="0"/>
    </xf>
    <xf numFmtId="0" fontId="2" fillId="0" borderId="0" xfId="0" applyFont="1" applyAlignment="1">
      <alignment horizontal="left"/>
    </xf>
    <xf numFmtId="0" fontId="4" fillId="0" borderId="4" xfId="0" applyFont="1" applyBorder="1" applyAlignment="1">
      <alignment horizontal="center" vertical="center"/>
    </xf>
    <xf numFmtId="0" fontId="2" fillId="0" borderId="13" xfId="0" applyFont="1" applyBorder="1" applyAlignment="1">
      <alignment horizontal="left" vertical="center"/>
    </xf>
    <xf numFmtId="44" fontId="2" fillId="0" borderId="3" xfId="1" applyFont="1" applyBorder="1" applyAlignment="1">
      <alignment horizontal="center" vertical="center"/>
    </xf>
    <xf numFmtId="44" fontId="2" fillId="0" borderId="1" xfId="1" applyFont="1" applyBorder="1" applyAlignment="1">
      <alignment horizontal="center" vertical="center"/>
    </xf>
    <xf numFmtId="44" fontId="2" fillId="0" borderId="3" xfId="0" applyNumberFormat="1" applyFont="1" applyBorder="1" applyAlignment="1">
      <alignment horizontal="center" vertical="center"/>
    </xf>
    <xf numFmtId="44" fontId="2" fillId="0" borderId="1" xfId="0" applyNumberFormat="1" applyFont="1" applyBorder="1" applyAlignment="1">
      <alignment horizontal="center" vertical="center"/>
    </xf>
    <xf numFmtId="0" fontId="2" fillId="0" borderId="2" xfId="0" applyFont="1" applyBorder="1" applyAlignment="1">
      <alignment horizontal="left" vertical="center"/>
    </xf>
    <xf numFmtId="0" fontId="12" fillId="0" borderId="0" xfId="0" applyFont="1" applyAlignment="1">
      <alignment horizontal="left" vertical="top" wrapText="1"/>
    </xf>
    <xf numFmtId="0" fontId="4" fillId="0" borderId="0" xfId="0" applyFont="1" applyAlignment="1">
      <alignment horizontal="left"/>
    </xf>
    <xf numFmtId="0" fontId="2" fillId="0" borderId="0" xfId="0" applyFont="1" applyAlignment="1" applyProtection="1">
      <alignment horizontal="center" vertical="top"/>
      <protection locked="0"/>
    </xf>
    <xf numFmtId="0" fontId="2" fillId="0" borderId="0" xfId="0" applyFont="1" applyAlignment="1" applyProtection="1">
      <alignment horizontal="left" vertical="top"/>
      <protection locked="0"/>
    </xf>
    <xf numFmtId="0" fontId="2" fillId="0" borderId="3" xfId="0" applyFont="1" applyBorder="1" applyAlignment="1">
      <alignment horizontal="center" vertical="center"/>
    </xf>
    <xf numFmtId="44" fontId="2" fillId="2" borderId="11" xfId="1" applyFont="1" applyFill="1" applyBorder="1" applyAlignment="1" applyProtection="1">
      <alignment horizontal="center" vertical="center"/>
      <protection locked="0"/>
    </xf>
    <xf numFmtId="44" fontId="2" fillId="2" borderId="14" xfId="1" applyFont="1" applyFill="1" applyBorder="1" applyAlignment="1" applyProtection="1">
      <alignment horizontal="center" vertical="center"/>
      <protection locked="0"/>
    </xf>
    <xf numFmtId="44" fontId="6" fillId="0" borderId="6" xfId="1" applyFont="1" applyBorder="1" applyAlignment="1">
      <alignment horizontal="center" vertical="center"/>
    </xf>
    <xf numFmtId="44" fontId="6" fillId="0" borderId="7" xfId="1" applyFont="1" applyBorder="1" applyAlignment="1">
      <alignment horizontal="center" vertical="center"/>
    </xf>
    <xf numFmtId="9" fontId="2" fillId="0" borderId="11" xfId="0" applyNumberFormat="1" applyFont="1" applyBorder="1" applyAlignment="1">
      <alignment horizontal="center" vertical="center"/>
    </xf>
    <xf numFmtId="44" fontId="10" fillId="0" borderId="11" xfId="1" applyFont="1" applyBorder="1" applyAlignment="1">
      <alignment horizontal="center"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9" fontId="2" fillId="0" borderId="3" xfId="0" applyNumberFormat="1" applyFont="1" applyBorder="1" applyAlignment="1" applyProtection="1">
      <alignment horizontal="center" vertical="center"/>
      <protection locked="0"/>
    </xf>
    <xf numFmtId="0" fontId="2" fillId="0" borderId="1" xfId="0" applyFont="1" applyBorder="1" applyAlignment="1">
      <alignment horizontal="right" vertical="center"/>
    </xf>
    <xf numFmtId="9" fontId="2" fillId="2" borderId="3" xfId="0" applyNumberFormat="1" applyFont="1" applyFill="1" applyBorder="1" applyAlignment="1" applyProtection="1">
      <alignment horizontal="center" vertical="center"/>
      <protection locked="0"/>
    </xf>
    <xf numFmtId="9" fontId="2" fillId="0" borderId="3" xfId="0" applyNumberFormat="1" applyFont="1" applyBorder="1" applyAlignment="1">
      <alignment horizontal="center" vertical="center"/>
    </xf>
    <xf numFmtId="0" fontId="2" fillId="0" borderId="11" xfId="0" applyFont="1" applyBorder="1" applyAlignment="1">
      <alignment horizontal="righ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44" fontId="2" fillId="2" borderId="4" xfId="1" applyFont="1" applyFill="1" applyBorder="1" applyAlignment="1" applyProtection="1">
      <alignment horizontal="center" vertical="center"/>
      <protection locked="0"/>
    </xf>
    <xf numFmtId="44" fontId="2" fillId="0" borderId="0" xfId="1" applyFont="1" applyFill="1" applyBorder="1" applyAlignment="1" applyProtection="1">
      <alignment horizontal="left" vertical="center"/>
    </xf>
    <xf numFmtId="44" fontId="2" fillId="0" borderId="19" xfId="1" applyFont="1" applyFill="1" applyBorder="1" applyAlignment="1" applyProtection="1">
      <alignment horizontal="left" vertical="center"/>
    </xf>
    <xf numFmtId="44" fontId="2" fillId="0" borderId="0" xfId="1" applyFont="1" applyFill="1" applyBorder="1" applyAlignment="1">
      <alignment horizontal="center" vertical="center"/>
    </xf>
    <xf numFmtId="44" fontId="2" fillId="2" borderId="0" xfId="1"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14" fillId="0" borderId="3" xfId="0" applyFont="1" applyBorder="1" applyAlignment="1">
      <alignment horizontal="center" vertical="center"/>
    </xf>
    <xf numFmtId="0" fontId="14" fillId="0" borderId="1" xfId="0" applyFont="1" applyBorder="1" applyAlignment="1">
      <alignment horizontal="center" vertical="center"/>
    </xf>
    <xf numFmtId="0" fontId="2" fillId="2" borderId="15" xfId="0" applyFont="1" applyFill="1" applyBorder="1" applyAlignment="1" applyProtection="1">
      <alignment horizontal="left" vertical="center"/>
      <protection locked="0"/>
    </xf>
    <xf numFmtId="0" fontId="2" fillId="2" borderId="3" xfId="0" applyFont="1" applyFill="1" applyBorder="1" applyAlignment="1" applyProtection="1">
      <alignment horizontal="center" vertical="center"/>
      <protection locked="0"/>
    </xf>
    <xf numFmtId="10" fontId="2" fillId="2" borderId="11" xfId="0" applyNumberFormat="1" applyFont="1" applyFill="1" applyBorder="1" applyAlignment="1" applyProtection="1">
      <alignment horizontal="center" vertical="center"/>
      <protection locked="0"/>
    </xf>
    <xf numFmtId="44" fontId="6" fillId="0" borderId="9" xfId="1" applyFont="1" applyBorder="1" applyAlignment="1">
      <alignment horizontal="center" vertical="center"/>
    </xf>
    <xf numFmtId="44" fontId="6" fillId="0" borderId="10" xfId="1" applyFont="1" applyBorder="1" applyAlignment="1">
      <alignment horizontal="center" vertical="center"/>
    </xf>
    <xf numFmtId="14" fontId="3" fillId="0" borderId="3" xfId="0" applyNumberFormat="1" applyFont="1" applyBorder="1" applyAlignment="1">
      <alignment horizontal="right" vertical="center"/>
    </xf>
    <xf numFmtId="14" fontId="14" fillId="0" borderId="3" xfId="0" applyNumberFormat="1" applyFont="1" applyBorder="1" applyAlignment="1">
      <alignment horizontal="center" vertical="center"/>
    </xf>
    <xf numFmtId="14" fontId="10" fillId="0" borderId="3" xfId="0" applyNumberFormat="1" applyFont="1" applyBorder="1" applyAlignment="1">
      <alignment horizontal="center" vertical="center"/>
    </xf>
    <xf numFmtId="14" fontId="10" fillId="0" borderId="1" xfId="0" applyNumberFormat="1" applyFont="1" applyBorder="1" applyAlignment="1">
      <alignment horizontal="center" vertical="center"/>
    </xf>
    <xf numFmtId="0" fontId="2" fillId="2" borderId="15" xfId="0" applyFont="1" applyFill="1" applyBorder="1" applyAlignment="1" applyProtection="1">
      <alignment horizontal="center" vertical="center"/>
      <protection locked="0"/>
    </xf>
    <xf numFmtId="44" fontId="2" fillId="0" borderId="9" xfId="1" applyFont="1" applyBorder="1" applyAlignment="1">
      <alignment horizontal="center" vertical="center"/>
    </xf>
    <xf numFmtId="44" fontId="2" fillId="0" borderId="10" xfId="1" applyFont="1" applyBorder="1" applyAlignment="1">
      <alignment horizontal="center" vertical="center"/>
    </xf>
    <xf numFmtId="44" fontId="2" fillId="0" borderId="11" xfId="1" applyFont="1" applyBorder="1" applyAlignment="1">
      <alignment horizontal="center" vertical="center"/>
    </xf>
    <xf numFmtId="44" fontId="2" fillId="0" borderId="14" xfId="1" applyFont="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200025</xdr:colOff>
      <xdr:row>0</xdr:row>
      <xdr:rowOff>736753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43000" cy="7367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200025</xdr:colOff>
      <xdr:row>0</xdr:row>
      <xdr:rowOff>736753</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43000" cy="73675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54"/>
  <sheetViews>
    <sheetView topLeftCell="A10" workbookViewId="0">
      <selection activeCell="C47" sqref="C47"/>
    </sheetView>
  </sheetViews>
  <sheetFormatPr defaultColWidth="9.109375" defaultRowHeight="17.100000000000001" customHeight="1" x14ac:dyDescent="0.25"/>
  <cols>
    <col min="1" max="1" width="9.109375" style="3"/>
    <col min="2" max="2" width="9.5546875" style="3" bestFit="1" customWidth="1"/>
    <col min="3" max="3" width="92.33203125" style="3" customWidth="1"/>
    <col min="4" max="16384" width="9.109375" style="3"/>
  </cols>
  <sheetData>
    <row r="1" spans="1:3" ht="17.100000000000001" customHeight="1" x14ac:dyDescent="0.3">
      <c r="A1" s="24" t="s">
        <v>7</v>
      </c>
      <c r="B1" s="24"/>
    </row>
    <row r="2" spans="1:3" ht="17.100000000000001" customHeight="1" x14ac:dyDescent="0.25">
      <c r="A2" s="25"/>
      <c r="B2" s="25"/>
      <c r="C2" s="25"/>
    </row>
    <row r="3" spans="1:3" ht="17.100000000000001" customHeight="1" x14ac:dyDescent="0.25">
      <c r="A3" s="25" t="s">
        <v>8</v>
      </c>
      <c r="B3" s="25"/>
      <c r="C3" s="25"/>
    </row>
    <row r="4" spans="1:3" ht="17.100000000000001" customHeight="1" x14ac:dyDescent="0.25">
      <c r="A4" s="25"/>
      <c r="B4" s="25"/>
      <c r="C4" s="25"/>
    </row>
    <row r="5" spans="1:3" ht="17.100000000000001" customHeight="1" x14ac:dyDescent="0.25">
      <c r="A5" s="25" t="s">
        <v>28</v>
      </c>
      <c r="B5" s="25"/>
      <c r="C5" s="25"/>
    </row>
    <row r="6" spans="1:3" ht="17.100000000000001" customHeight="1" x14ac:dyDescent="0.25">
      <c r="A6" s="5" t="s">
        <v>29</v>
      </c>
      <c r="B6" s="25" t="s">
        <v>30</v>
      </c>
      <c r="C6" s="25"/>
    </row>
    <row r="7" spans="1:3" ht="17.100000000000001" customHeight="1" x14ac:dyDescent="0.25">
      <c r="A7" s="5" t="s">
        <v>31</v>
      </c>
      <c r="B7" s="25" t="s">
        <v>33</v>
      </c>
      <c r="C7" s="25"/>
    </row>
    <row r="8" spans="1:3" ht="17.100000000000001" customHeight="1" x14ac:dyDescent="0.25">
      <c r="A8" s="5" t="s">
        <v>32</v>
      </c>
      <c r="B8" s="25" t="s">
        <v>34</v>
      </c>
      <c r="C8" s="25"/>
    </row>
    <row r="9" spans="1:3" ht="17.100000000000001" customHeight="1" x14ac:dyDescent="0.25">
      <c r="A9" s="25"/>
      <c r="B9" s="25"/>
      <c r="C9" s="25"/>
    </row>
    <row r="10" spans="1:3" ht="17.100000000000001" customHeight="1" x14ac:dyDescent="0.25">
      <c r="A10" s="4"/>
      <c r="B10" s="25" t="s">
        <v>26</v>
      </c>
      <c r="C10" s="25"/>
    </row>
    <row r="11" spans="1:3" ht="17.100000000000001" customHeight="1" x14ac:dyDescent="0.25">
      <c r="A11" s="25"/>
      <c r="B11" s="25"/>
      <c r="C11" s="25"/>
    </row>
    <row r="12" spans="1:3" ht="17.100000000000001" customHeight="1" x14ac:dyDescent="0.3">
      <c r="A12" s="26" t="s">
        <v>64</v>
      </c>
      <c r="B12" s="27"/>
      <c r="C12" s="27"/>
    </row>
    <row r="13" spans="1:3" ht="17.100000000000001" customHeight="1" x14ac:dyDescent="0.25">
      <c r="A13" s="25"/>
      <c r="B13" s="25"/>
      <c r="C13" s="25"/>
    </row>
    <row r="14" spans="1:3" ht="17.100000000000001" customHeight="1" x14ac:dyDescent="0.25">
      <c r="A14" s="25" t="s">
        <v>6</v>
      </c>
      <c r="B14" s="25"/>
      <c r="C14" s="25"/>
    </row>
    <row r="15" spans="1:3" ht="17.100000000000001" customHeight="1" x14ac:dyDescent="0.25">
      <c r="A15" s="25"/>
      <c r="B15" s="25"/>
      <c r="C15" s="25"/>
    </row>
    <row r="16" spans="1:3" ht="17.100000000000001" customHeight="1" x14ac:dyDescent="0.25">
      <c r="A16" s="25" t="s">
        <v>27</v>
      </c>
      <c r="B16" s="25"/>
      <c r="C16" s="25"/>
    </row>
    <row r="17" spans="1:3" ht="17.100000000000001" customHeight="1" x14ac:dyDescent="0.25">
      <c r="A17" s="25"/>
      <c r="B17" s="25"/>
      <c r="C17" s="25"/>
    </row>
    <row r="18" spans="1:3" ht="17.100000000000001" customHeight="1" x14ac:dyDescent="0.25">
      <c r="A18" s="25"/>
      <c r="B18" s="25"/>
      <c r="C18" s="25"/>
    </row>
    <row r="19" spans="1:3" ht="17.100000000000001" customHeight="1" x14ac:dyDescent="0.25">
      <c r="A19" s="25"/>
      <c r="B19" s="25"/>
      <c r="C19" s="25"/>
    </row>
    <row r="20" spans="1:3" ht="17.100000000000001" customHeight="1" x14ac:dyDescent="0.3">
      <c r="A20" s="24" t="s">
        <v>43</v>
      </c>
      <c r="B20" s="24"/>
      <c r="C20" s="24"/>
    </row>
    <row r="21" spans="1:3" ht="17.100000000000001" customHeight="1" x14ac:dyDescent="0.25">
      <c r="B21" s="5" t="s">
        <v>12</v>
      </c>
      <c r="C21" s="3" t="s">
        <v>9</v>
      </c>
    </row>
    <row r="22" spans="1:3" ht="17.100000000000001" customHeight="1" x14ac:dyDescent="0.25">
      <c r="B22" s="6"/>
    </row>
    <row r="23" spans="1:3" ht="17.100000000000001" customHeight="1" x14ac:dyDescent="0.25">
      <c r="B23" s="5" t="s">
        <v>13</v>
      </c>
      <c r="C23" s="3" t="s">
        <v>24</v>
      </c>
    </row>
    <row r="24" spans="1:3" ht="17.100000000000001" customHeight="1" x14ac:dyDescent="0.25">
      <c r="B24" s="6"/>
      <c r="C24" s="3" t="s">
        <v>14</v>
      </c>
    </row>
    <row r="25" spans="1:3" ht="17.100000000000001" customHeight="1" x14ac:dyDescent="0.25">
      <c r="B25" s="6"/>
      <c r="C25" s="3" t="s">
        <v>15</v>
      </c>
    </row>
    <row r="26" spans="1:3" ht="17.100000000000001" customHeight="1" x14ac:dyDescent="0.25">
      <c r="B26" s="6"/>
      <c r="C26" s="3" t="s">
        <v>17</v>
      </c>
    </row>
    <row r="27" spans="1:3" ht="17.100000000000001" customHeight="1" x14ac:dyDescent="0.25">
      <c r="B27" s="6"/>
    </row>
    <row r="28" spans="1:3" ht="17.100000000000001" customHeight="1" x14ac:dyDescent="0.25">
      <c r="B28" s="5" t="s">
        <v>18</v>
      </c>
      <c r="C28" s="3" t="s">
        <v>25</v>
      </c>
    </row>
    <row r="29" spans="1:3" ht="17.100000000000001" customHeight="1" x14ac:dyDescent="0.25">
      <c r="B29" s="6"/>
      <c r="C29" s="3" t="s">
        <v>23</v>
      </c>
    </row>
    <row r="30" spans="1:3" ht="17.100000000000001" customHeight="1" x14ac:dyDescent="0.25">
      <c r="B30" s="6"/>
      <c r="C30" s="3" t="s">
        <v>35</v>
      </c>
    </row>
    <row r="31" spans="1:3" ht="17.100000000000001" customHeight="1" x14ac:dyDescent="0.25">
      <c r="B31" s="6"/>
      <c r="C31" s="3" t="s">
        <v>91</v>
      </c>
    </row>
    <row r="32" spans="1:3" ht="17.100000000000001" customHeight="1" x14ac:dyDescent="0.25">
      <c r="B32" s="6"/>
    </row>
    <row r="33" spans="2:3" ht="17.100000000000001" customHeight="1" x14ac:dyDescent="0.25">
      <c r="B33" s="6" t="s">
        <v>39</v>
      </c>
      <c r="C33" s="3" t="s">
        <v>40</v>
      </c>
    </row>
    <row r="35" spans="2:3" ht="17.100000000000001" customHeight="1" x14ac:dyDescent="0.25">
      <c r="B35" s="10" t="s">
        <v>71</v>
      </c>
      <c r="C35" s="3" t="s">
        <v>56</v>
      </c>
    </row>
    <row r="36" spans="2:3" ht="17.100000000000001" customHeight="1" x14ac:dyDescent="0.25">
      <c r="C36" s="3" t="s">
        <v>55</v>
      </c>
    </row>
    <row r="37" spans="2:3" ht="17.100000000000001" customHeight="1" x14ac:dyDescent="0.25">
      <c r="C37" s="3" t="s">
        <v>54</v>
      </c>
    </row>
    <row r="38" spans="2:3" ht="17.100000000000001" customHeight="1" x14ac:dyDescent="0.25">
      <c r="C38" s="3" t="s">
        <v>57</v>
      </c>
    </row>
    <row r="39" spans="2:3" ht="17.100000000000001" customHeight="1" x14ac:dyDescent="0.25">
      <c r="C39" s="3" t="s">
        <v>62</v>
      </c>
    </row>
    <row r="40" spans="2:3" ht="17.100000000000001" customHeight="1" x14ac:dyDescent="0.25">
      <c r="C40" s="3" t="s">
        <v>68</v>
      </c>
    </row>
    <row r="42" spans="2:3" ht="17.100000000000001" customHeight="1" x14ac:dyDescent="0.25">
      <c r="B42" s="10" t="s">
        <v>72</v>
      </c>
      <c r="C42" s="3" t="s">
        <v>87</v>
      </c>
    </row>
    <row r="43" spans="2:3" ht="17.100000000000001" customHeight="1" x14ac:dyDescent="0.25">
      <c r="C43" s="3" t="s">
        <v>88</v>
      </c>
    </row>
    <row r="44" spans="2:3" ht="17.100000000000001" customHeight="1" x14ac:dyDescent="0.25">
      <c r="C44" s="3" t="s">
        <v>90</v>
      </c>
    </row>
    <row r="46" spans="2:3" ht="17.100000000000001" customHeight="1" x14ac:dyDescent="0.25">
      <c r="B46" s="10" t="s">
        <v>95</v>
      </c>
      <c r="C46" s="3" t="s">
        <v>96</v>
      </c>
    </row>
    <row r="51" spans="3:3" ht="17.100000000000001" customHeight="1" x14ac:dyDescent="0.25">
      <c r="C51" s="7" t="s">
        <v>36</v>
      </c>
    </row>
    <row r="52" spans="3:3" ht="17.100000000000001" customHeight="1" x14ac:dyDescent="0.25">
      <c r="C52" s="7" t="s">
        <v>37</v>
      </c>
    </row>
    <row r="53" spans="3:3" ht="17.100000000000001" customHeight="1" x14ac:dyDescent="0.25">
      <c r="C53" s="7" t="s">
        <v>52</v>
      </c>
    </row>
    <row r="54" spans="3:3" ht="17.100000000000001" customHeight="1" x14ac:dyDescent="0.25">
      <c r="C54" s="7" t="s">
        <v>53</v>
      </c>
    </row>
  </sheetData>
  <mergeCells count="20">
    <mergeCell ref="A20:C20"/>
    <mergeCell ref="A16:C16"/>
    <mergeCell ref="A17:C17"/>
    <mergeCell ref="A19:C19"/>
    <mergeCell ref="A2:C2"/>
    <mergeCell ref="A4:C4"/>
    <mergeCell ref="A9:C9"/>
    <mergeCell ref="A11:C11"/>
    <mergeCell ref="A15:C15"/>
    <mergeCell ref="B6:C6"/>
    <mergeCell ref="B7:C7"/>
    <mergeCell ref="B8:C8"/>
    <mergeCell ref="A13:C13"/>
    <mergeCell ref="A18:C18"/>
    <mergeCell ref="A1:B1"/>
    <mergeCell ref="A14:C14"/>
    <mergeCell ref="A12:C12"/>
    <mergeCell ref="B10:C10"/>
    <mergeCell ref="A5:C5"/>
    <mergeCell ref="A3:C3"/>
  </mergeCells>
  <printOptions horizontalCentered="1"/>
  <pageMargins left="0.7" right="0.7" top="1" bottom="0.75" header="0.3" footer="0.3"/>
  <pageSetup scale="83"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41"/>
  <sheetViews>
    <sheetView workbookViewId="0">
      <selection activeCell="AC21" sqref="AC21"/>
    </sheetView>
  </sheetViews>
  <sheetFormatPr defaultColWidth="9.109375" defaultRowHeight="18.75" customHeight="1" x14ac:dyDescent="0.25"/>
  <cols>
    <col min="1" max="21" width="4.6640625" style="1" customWidth="1"/>
    <col min="22" max="22" width="4.6640625" style="2" customWidth="1"/>
    <col min="23" max="30" width="4.6640625" style="1" customWidth="1"/>
    <col min="31" max="16384" width="9.109375" style="1"/>
  </cols>
  <sheetData>
    <row r="1" spans="1:22" ht="60" customHeight="1" x14ac:dyDescent="0.25">
      <c r="E1" s="35" t="s">
        <v>10</v>
      </c>
      <c r="F1" s="35"/>
      <c r="G1" s="35"/>
      <c r="H1" s="35"/>
      <c r="I1" s="35"/>
      <c r="J1" s="35"/>
      <c r="K1" s="35"/>
      <c r="L1" s="35"/>
      <c r="M1" s="35"/>
      <c r="N1" s="35"/>
      <c r="O1" s="35"/>
      <c r="P1" s="35"/>
      <c r="Q1" s="35"/>
      <c r="R1" s="35"/>
      <c r="S1" s="35"/>
      <c r="T1" s="35"/>
      <c r="U1" s="35"/>
      <c r="V1" s="35"/>
    </row>
    <row r="2" spans="1:22" ht="18" customHeight="1" x14ac:dyDescent="0.25">
      <c r="A2" s="52"/>
      <c r="B2" s="52"/>
      <c r="C2" s="52"/>
      <c r="D2" s="52"/>
      <c r="E2" s="52"/>
      <c r="F2" s="52"/>
      <c r="G2" s="52"/>
      <c r="H2" s="52"/>
      <c r="I2" s="52"/>
      <c r="J2" s="52"/>
      <c r="K2" s="52"/>
      <c r="L2" s="52"/>
      <c r="M2" s="52"/>
      <c r="N2" s="52"/>
      <c r="O2" s="52"/>
      <c r="P2" s="52"/>
      <c r="Q2" s="52"/>
      <c r="R2" s="52"/>
      <c r="S2" s="52"/>
      <c r="T2" s="52"/>
      <c r="U2" s="52"/>
      <c r="V2" s="52"/>
    </row>
    <row r="3" spans="1:22" ht="18.75" customHeight="1" x14ac:dyDescent="0.25">
      <c r="A3" s="61" t="s">
        <v>80</v>
      </c>
      <c r="B3" s="62"/>
      <c r="C3" s="62"/>
      <c r="D3" s="62"/>
      <c r="E3" s="62"/>
      <c r="F3" s="57">
        <v>42262</v>
      </c>
      <c r="G3" s="57"/>
      <c r="H3" s="57"/>
      <c r="I3" s="42"/>
      <c r="J3" s="42"/>
      <c r="K3" s="42"/>
      <c r="L3" s="42"/>
      <c r="M3" s="42"/>
      <c r="N3" s="42"/>
      <c r="O3" s="42"/>
      <c r="P3" s="42"/>
      <c r="Q3" s="42"/>
      <c r="R3" s="42"/>
      <c r="S3" s="42"/>
      <c r="T3" s="42"/>
      <c r="U3" s="42"/>
      <c r="V3" s="43"/>
    </row>
    <row r="4" spans="1:22" ht="18.75" customHeight="1" x14ac:dyDescent="0.25">
      <c r="A4" s="53" t="s">
        <v>79</v>
      </c>
      <c r="B4" s="54"/>
      <c r="C4" s="54"/>
      <c r="D4" s="54"/>
      <c r="E4" s="54"/>
      <c r="F4" s="55" t="s">
        <v>59</v>
      </c>
      <c r="G4" s="55"/>
      <c r="H4" s="55"/>
      <c r="I4" s="55"/>
      <c r="J4" s="55"/>
      <c r="K4" s="55"/>
      <c r="L4" s="55"/>
      <c r="M4" s="55"/>
      <c r="N4" s="55"/>
      <c r="O4" s="55"/>
      <c r="P4" s="55"/>
      <c r="Q4" s="55"/>
      <c r="R4" s="55"/>
      <c r="S4" s="55"/>
      <c r="T4" s="55"/>
      <c r="U4" s="55"/>
      <c r="V4" s="56"/>
    </row>
    <row r="5" spans="1:22" ht="18.75" customHeight="1" x14ac:dyDescent="0.25">
      <c r="A5" s="63" t="s">
        <v>78</v>
      </c>
      <c r="B5" s="64"/>
      <c r="C5" s="64"/>
      <c r="D5" s="64"/>
      <c r="E5" s="64"/>
      <c r="F5" s="58" t="s">
        <v>4</v>
      </c>
      <c r="G5" s="58"/>
      <c r="H5" s="58"/>
      <c r="I5" s="58"/>
      <c r="J5" s="64" t="s">
        <v>85</v>
      </c>
      <c r="K5" s="64"/>
      <c r="L5" s="64"/>
      <c r="M5" s="64"/>
      <c r="N5" s="64"/>
      <c r="O5" s="64"/>
      <c r="P5" s="58" t="s">
        <v>58</v>
      </c>
      <c r="Q5" s="58"/>
      <c r="R5" s="58"/>
      <c r="S5" s="58"/>
      <c r="T5" s="12"/>
      <c r="U5" s="12"/>
      <c r="V5" s="13"/>
    </row>
    <row r="6" spans="1:22" ht="18.75" customHeight="1" x14ac:dyDescent="0.25">
      <c r="A6" s="65" t="s">
        <v>77</v>
      </c>
      <c r="B6" s="66"/>
      <c r="C6" s="66"/>
      <c r="D6" s="115" t="s">
        <v>61</v>
      </c>
      <c r="E6" s="115"/>
      <c r="F6" s="115"/>
      <c r="G6" s="115"/>
      <c r="H6" s="115"/>
      <c r="I6" s="115"/>
      <c r="J6" s="115"/>
      <c r="K6" s="14"/>
      <c r="L6" s="66" t="s">
        <v>86</v>
      </c>
      <c r="M6" s="66"/>
      <c r="N6" s="66"/>
      <c r="O6" s="106" t="s">
        <v>63</v>
      </c>
      <c r="P6" s="106"/>
      <c r="Q6" s="106"/>
      <c r="R6" s="106"/>
      <c r="S6" s="15"/>
      <c r="T6" s="16"/>
      <c r="U6" s="16"/>
      <c r="V6" s="17"/>
    </row>
    <row r="7" spans="1:22" ht="18.75" customHeight="1" x14ac:dyDescent="0.25">
      <c r="A7" s="61" t="s">
        <v>76</v>
      </c>
      <c r="B7" s="62"/>
      <c r="C7" s="62"/>
      <c r="D7" s="62"/>
      <c r="E7" s="103" t="s">
        <v>89</v>
      </c>
      <c r="F7" s="103"/>
      <c r="G7" s="103"/>
      <c r="H7" s="103"/>
      <c r="I7" s="104" t="str">
        <f>IF(E7="", "Please enter an Invoice Number!", "")</f>
        <v/>
      </c>
      <c r="J7" s="104"/>
      <c r="K7" s="104"/>
      <c r="L7" s="104"/>
      <c r="M7" s="104"/>
      <c r="N7" s="104"/>
      <c r="O7" s="104"/>
      <c r="P7" s="104"/>
      <c r="Q7" s="104"/>
      <c r="R7" s="104"/>
      <c r="S7" s="104"/>
      <c r="T7" s="104"/>
      <c r="U7" s="104"/>
      <c r="V7" s="105"/>
    </row>
    <row r="8" spans="1:22" ht="18.75" customHeight="1" x14ac:dyDescent="0.25">
      <c r="A8" s="53" t="s">
        <v>81</v>
      </c>
      <c r="B8" s="54"/>
      <c r="C8" s="54"/>
      <c r="D8" s="54"/>
      <c r="E8" s="98">
        <v>500000</v>
      </c>
      <c r="F8" s="98"/>
      <c r="G8" s="98"/>
      <c r="H8" s="98"/>
      <c r="I8" s="18"/>
      <c r="J8" s="19"/>
      <c r="K8" s="18"/>
      <c r="L8" s="18"/>
      <c r="M8" s="18"/>
      <c r="N8" s="18"/>
      <c r="O8" s="18"/>
      <c r="P8" s="18"/>
      <c r="Q8" s="18"/>
      <c r="R8" s="18"/>
      <c r="S8" s="18"/>
      <c r="T8" s="20"/>
      <c r="U8" s="20"/>
      <c r="V8" s="21"/>
    </row>
    <row r="9" spans="1:22" ht="18.75" customHeight="1" x14ac:dyDescent="0.25">
      <c r="A9" s="63" t="s">
        <v>82</v>
      </c>
      <c r="B9" s="64"/>
      <c r="C9" s="64"/>
      <c r="D9" s="64"/>
      <c r="E9" s="102">
        <v>200000</v>
      </c>
      <c r="F9" s="102"/>
      <c r="G9" s="102"/>
      <c r="H9" s="102"/>
      <c r="J9" s="64" t="s">
        <v>11</v>
      </c>
      <c r="K9" s="64"/>
      <c r="L9" s="64"/>
      <c r="M9" s="64"/>
      <c r="N9" s="64"/>
      <c r="O9" s="101">
        <f>E9*G21</f>
        <v>160000</v>
      </c>
      <c r="P9" s="101"/>
      <c r="Q9" s="101"/>
      <c r="R9" s="101"/>
      <c r="S9" s="99" t="s">
        <v>16</v>
      </c>
      <c r="T9" s="99"/>
      <c r="U9" s="99"/>
      <c r="V9" s="100"/>
    </row>
    <row r="10" spans="1:22" ht="18.75" customHeight="1" x14ac:dyDescent="0.25">
      <c r="A10" s="31" t="s">
        <v>92</v>
      </c>
      <c r="B10" s="32"/>
      <c r="C10" s="32"/>
      <c r="D10" s="32"/>
      <c r="E10" s="32"/>
      <c r="F10" s="30">
        <f>ROUND(G17*E9, 2)</f>
        <v>20000</v>
      </c>
      <c r="G10" s="30"/>
      <c r="H10" s="30"/>
      <c r="I10" s="30"/>
      <c r="J10" s="23"/>
      <c r="K10" s="34" t="s">
        <v>93</v>
      </c>
      <c r="L10" s="34"/>
      <c r="M10" s="34"/>
      <c r="N10" s="34"/>
      <c r="O10" s="34"/>
      <c r="P10" s="34"/>
      <c r="Q10" s="34"/>
      <c r="R10" s="34"/>
      <c r="S10" s="30">
        <f>P17</f>
        <v>29000</v>
      </c>
      <c r="T10" s="30"/>
      <c r="U10" s="30"/>
      <c r="V10" s="33"/>
    </row>
    <row r="11" spans="1:22" ht="18.75" customHeight="1" x14ac:dyDescent="0.25">
      <c r="A11" s="61" t="s">
        <v>47</v>
      </c>
      <c r="B11" s="62"/>
      <c r="C11" s="62"/>
      <c r="D11" s="62"/>
      <c r="E11" s="62"/>
      <c r="F11" s="62"/>
      <c r="G11" s="111" t="s">
        <v>83</v>
      </c>
      <c r="H11" s="111"/>
      <c r="I11" s="111"/>
      <c r="J11" s="57">
        <v>42278</v>
      </c>
      <c r="K11" s="57"/>
      <c r="L11" s="57"/>
      <c r="M11" s="111" t="s">
        <v>84</v>
      </c>
      <c r="N11" s="111"/>
      <c r="O11" s="111"/>
      <c r="P11" s="57">
        <v>42309</v>
      </c>
      <c r="Q11" s="57"/>
      <c r="R11" s="57"/>
      <c r="S11" s="42"/>
      <c r="T11" s="42"/>
      <c r="U11" s="42"/>
      <c r="V11" s="43"/>
    </row>
    <row r="12" spans="1:22" ht="18.75" customHeight="1" x14ac:dyDescent="0.25">
      <c r="A12" s="31" t="s">
        <v>38</v>
      </c>
      <c r="B12" s="32"/>
      <c r="C12" s="32"/>
      <c r="D12" s="32"/>
      <c r="E12" s="32"/>
      <c r="F12" s="32"/>
      <c r="G12" s="22" t="s">
        <v>37</v>
      </c>
      <c r="H12" s="113" t="b">
        <f>AND(G12="Yes",G17=0)</f>
        <v>0</v>
      </c>
      <c r="I12" s="113"/>
      <c r="J12" s="112" t="str">
        <f>IF(J11="","Must enter Begin and End dates!", IF(P11="", "Must enter Begin and End dates!", "") )</f>
        <v/>
      </c>
      <c r="K12" s="112"/>
      <c r="L12" s="112"/>
      <c r="M12" s="112"/>
      <c r="N12" s="112"/>
      <c r="O12" s="112"/>
      <c r="P12" s="112"/>
      <c r="Q12" s="112"/>
      <c r="R12" s="112"/>
      <c r="S12" s="113"/>
      <c r="T12" s="113"/>
      <c r="U12" s="113"/>
      <c r="V12" s="114"/>
    </row>
    <row r="13" spans="1:22" ht="18.75" customHeight="1" x14ac:dyDescent="0.25">
      <c r="A13" s="11"/>
      <c r="B13" s="11"/>
      <c r="C13" s="11"/>
      <c r="D13" s="11"/>
      <c r="E13" s="11"/>
      <c r="F13" s="11"/>
      <c r="G13" s="11"/>
      <c r="H13" s="11"/>
      <c r="I13" s="11"/>
      <c r="J13" s="11"/>
      <c r="K13" s="11"/>
      <c r="L13" s="11"/>
      <c r="M13" s="11"/>
      <c r="N13" s="11"/>
      <c r="O13" s="11"/>
      <c r="P13" s="11"/>
      <c r="Q13" s="11"/>
      <c r="R13" s="11"/>
      <c r="S13" s="11"/>
      <c r="T13" s="11"/>
      <c r="U13" s="11"/>
      <c r="V13" s="11"/>
    </row>
    <row r="14" spans="1:22" ht="18.75" customHeight="1" x14ac:dyDescent="0.25">
      <c r="A14" s="44" t="s">
        <v>22</v>
      </c>
      <c r="B14" s="45"/>
      <c r="C14" s="45"/>
      <c r="D14" s="45"/>
      <c r="E14" s="45"/>
      <c r="F14" s="45"/>
      <c r="G14" s="45"/>
      <c r="H14" s="45"/>
      <c r="I14" s="45"/>
      <c r="J14" s="45"/>
      <c r="K14" s="45"/>
      <c r="L14" s="45"/>
      <c r="M14" s="45"/>
      <c r="N14" s="45"/>
      <c r="O14" s="45"/>
      <c r="P14" s="45"/>
      <c r="Q14" s="45"/>
      <c r="R14" s="45"/>
      <c r="S14" s="46">
        <v>300000</v>
      </c>
      <c r="T14" s="46"/>
      <c r="U14" s="46"/>
      <c r="V14" s="47"/>
    </row>
    <row r="15" spans="1:22" ht="18.75" customHeight="1" x14ac:dyDescent="0.25">
      <c r="A15" s="31" t="s">
        <v>44</v>
      </c>
      <c r="B15" s="32"/>
      <c r="C15" s="48" t="s">
        <v>45</v>
      </c>
      <c r="D15" s="48"/>
      <c r="E15" s="48"/>
      <c r="F15" s="48"/>
      <c r="G15" s="48"/>
      <c r="H15" s="48"/>
      <c r="I15" s="48"/>
      <c r="J15" s="48"/>
      <c r="K15" s="48"/>
      <c r="L15" s="48"/>
      <c r="M15" s="48"/>
      <c r="N15" s="48"/>
      <c r="O15" s="48"/>
      <c r="P15" s="48"/>
      <c r="Q15" s="48"/>
      <c r="R15" s="48"/>
      <c r="S15" s="40">
        <v>-10000</v>
      </c>
      <c r="T15" s="40"/>
      <c r="U15" s="40"/>
      <c r="V15" s="41"/>
    </row>
    <row r="16" spans="1:22" ht="18.75" customHeight="1" x14ac:dyDescent="0.25">
      <c r="A16" s="49"/>
      <c r="B16" s="50"/>
      <c r="C16" s="51"/>
      <c r="D16" s="51"/>
      <c r="E16" s="51"/>
      <c r="F16" s="51"/>
      <c r="G16" s="51"/>
      <c r="H16" s="51"/>
      <c r="I16" s="51"/>
      <c r="J16" s="51"/>
      <c r="K16" s="51"/>
      <c r="L16" s="51"/>
      <c r="M16" s="51"/>
      <c r="N16" s="51"/>
      <c r="O16" s="51"/>
      <c r="P16" s="51"/>
      <c r="Q16" s="51"/>
      <c r="R16" s="51"/>
      <c r="S16" s="40">
        <v>0</v>
      </c>
      <c r="T16" s="40"/>
      <c r="U16" s="40"/>
      <c r="V16" s="41"/>
    </row>
    <row r="17" spans="1:22" ht="18.75" customHeight="1" thickBot="1" x14ac:dyDescent="0.3">
      <c r="A17" s="36" t="s">
        <v>44</v>
      </c>
      <c r="B17" s="93"/>
      <c r="C17" s="39" t="s">
        <v>46</v>
      </c>
      <c r="D17" s="39"/>
      <c r="E17" s="39"/>
      <c r="F17" s="39"/>
      <c r="G17" s="108">
        <v>0.1</v>
      </c>
      <c r="H17" s="108"/>
      <c r="I17" s="85" t="s">
        <v>67</v>
      </c>
      <c r="J17" s="85"/>
      <c r="K17" s="85"/>
      <c r="L17" s="85"/>
      <c r="M17" s="81"/>
      <c r="N17" s="81"/>
      <c r="O17" s="81"/>
      <c r="P17" s="86">
        <f>IF(M17="",ROUND((S14+S15)*G17,2), M17)</f>
        <v>29000</v>
      </c>
      <c r="Q17" s="86"/>
      <c r="R17" s="86"/>
      <c r="S17" s="59">
        <f>IF(F10=0, -P17, IF(P17&gt;F10, -F10, -G17*(S14+S15)))</f>
        <v>-20000</v>
      </c>
      <c r="T17" s="59"/>
      <c r="U17" s="59"/>
      <c r="V17" s="60"/>
    </row>
    <row r="18" spans="1:22" ht="18.75" customHeight="1" x14ac:dyDescent="0.25">
      <c r="A18" s="94" t="s">
        <v>19</v>
      </c>
      <c r="B18" s="95"/>
      <c r="C18" s="95"/>
      <c r="D18" s="95"/>
      <c r="E18" s="95"/>
      <c r="F18" s="95"/>
      <c r="G18" s="95"/>
      <c r="H18" s="95"/>
      <c r="I18" s="95"/>
      <c r="J18" s="95"/>
      <c r="K18" s="95"/>
      <c r="L18" s="95"/>
      <c r="M18" s="95"/>
      <c r="N18" s="95"/>
      <c r="O18" s="95"/>
      <c r="P18" s="95"/>
      <c r="Q18" s="95"/>
      <c r="R18" s="95"/>
      <c r="S18" s="116">
        <f>SUM(S14:S17)</f>
        <v>270000</v>
      </c>
      <c r="T18" s="116"/>
      <c r="U18" s="116"/>
      <c r="V18" s="117"/>
    </row>
    <row r="19" spans="1:22" ht="18.75" customHeight="1" thickBot="1" x14ac:dyDescent="0.3">
      <c r="A19" s="36" t="s">
        <v>44</v>
      </c>
      <c r="B19" s="37"/>
      <c r="C19" s="38" t="s">
        <v>48</v>
      </c>
      <c r="D19" s="39"/>
      <c r="E19" s="39"/>
      <c r="F19" s="39"/>
      <c r="G19" s="39"/>
      <c r="H19" s="39"/>
      <c r="I19" s="39"/>
      <c r="J19" s="39"/>
      <c r="K19" s="39"/>
      <c r="L19" s="39"/>
      <c r="M19" s="39"/>
      <c r="N19" s="39"/>
      <c r="O19" s="39"/>
      <c r="P19" s="39"/>
      <c r="Q19" s="39"/>
      <c r="R19" s="39"/>
      <c r="S19" s="118">
        <f>IF(E9=0,0,IF(S18-S17-E9&lt;0,0,-(S18-S17-E9)))</f>
        <v>-90000</v>
      </c>
      <c r="T19" s="118"/>
      <c r="U19" s="118"/>
      <c r="V19" s="119"/>
    </row>
    <row r="20" spans="1:22" ht="18.75" customHeight="1" x14ac:dyDescent="0.25">
      <c r="A20" s="87" t="s">
        <v>0</v>
      </c>
      <c r="B20" s="88"/>
      <c r="C20" s="88"/>
      <c r="D20" s="88"/>
      <c r="E20" s="88"/>
      <c r="F20" s="88"/>
      <c r="G20" s="88"/>
      <c r="H20" s="88"/>
      <c r="I20" s="88"/>
      <c r="J20" s="88"/>
      <c r="K20" s="88"/>
      <c r="L20" s="88"/>
      <c r="M20" s="88"/>
      <c r="N20" s="88"/>
      <c r="O20" s="88"/>
      <c r="P20" s="88"/>
      <c r="Q20" s="88"/>
      <c r="R20" s="88"/>
      <c r="S20" s="109">
        <f>S18+S19</f>
        <v>180000</v>
      </c>
      <c r="T20" s="109"/>
      <c r="U20" s="109"/>
      <c r="V20" s="110"/>
    </row>
    <row r="21" spans="1:22" ht="18.75" customHeight="1" x14ac:dyDescent="0.25">
      <c r="A21" s="75" t="s">
        <v>3</v>
      </c>
      <c r="B21" s="48"/>
      <c r="C21" s="48"/>
      <c r="D21" s="48"/>
      <c r="E21" s="48"/>
      <c r="F21" s="48"/>
      <c r="G21" s="91">
        <v>0.8</v>
      </c>
      <c r="H21" s="91"/>
      <c r="I21" s="89"/>
      <c r="J21" s="89"/>
      <c r="K21" s="89"/>
      <c r="L21" s="89"/>
      <c r="M21" s="89"/>
      <c r="N21" s="89"/>
      <c r="O21" s="89"/>
      <c r="P21" s="89"/>
      <c r="Q21" s="89"/>
      <c r="R21" s="89"/>
      <c r="S21" s="71">
        <f>ROUND(S20*G21, 2)</f>
        <v>144000</v>
      </c>
      <c r="T21" s="71"/>
      <c r="U21" s="71"/>
      <c r="V21" s="72"/>
    </row>
    <row r="22" spans="1:22" ht="18.75" customHeight="1" x14ac:dyDescent="0.25">
      <c r="A22" s="31" t="s">
        <v>44</v>
      </c>
      <c r="B22" s="90"/>
      <c r="C22" s="75" t="s">
        <v>49</v>
      </c>
      <c r="D22" s="48"/>
      <c r="E22" s="48"/>
      <c r="F22" s="48"/>
      <c r="G22" s="92">
        <f>1-G21</f>
        <v>0.19999999999999996</v>
      </c>
      <c r="H22" s="92"/>
      <c r="I22" s="48" t="s">
        <v>20</v>
      </c>
      <c r="J22" s="48"/>
      <c r="K22" s="48"/>
      <c r="L22" s="48"/>
      <c r="M22" s="48"/>
      <c r="N22" s="48"/>
      <c r="O22" s="48"/>
      <c r="P22" s="48"/>
      <c r="Q22" s="48"/>
      <c r="R22" s="48"/>
      <c r="S22" s="71">
        <f>ROUND(-S20*G22,2)</f>
        <v>-36000</v>
      </c>
      <c r="T22" s="71"/>
      <c r="U22" s="71"/>
      <c r="V22" s="72"/>
    </row>
    <row r="23" spans="1:22" ht="18.75" customHeight="1" x14ac:dyDescent="0.25">
      <c r="A23" s="31" t="s">
        <v>44</v>
      </c>
      <c r="B23" s="90"/>
      <c r="C23" s="75" t="s">
        <v>50</v>
      </c>
      <c r="D23" s="48"/>
      <c r="E23" s="48"/>
      <c r="F23" s="48"/>
      <c r="G23" s="48"/>
      <c r="H23" s="48"/>
      <c r="I23" s="48"/>
      <c r="J23" s="48"/>
      <c r="K23" s="48"/>
      <c r="L23" s="48"/>
      <c r="M23" s="48"/>
      <c r="N23" s="48"/>
      <c r="O23" s="48"/>
      <c r="P23" s="48"/>
      <c r="Q23" s="48"/>
      <c r="R23" s="48"/>
      <c r="S23" s="40">
        <v>-500</v>
      </c>
      <c r="T23" s="40"/>
      <c r="U23" s="40"/>
      <c r="V23" s="41"/>
    </row>
    <row r="24" spans="1:22" ht="18.75" customHeight="1" x14ac:dyDescent="0.25">
      <c r="A24" s="31" t="s">
        <v>44</v>
      </c>
      <c r="B24" s="90"/>
      <c r="C24" s="75" t="s">
        <v>73</v>
      </c>
      <c r="D24" s="48"/>
      <c r="E24" s="48"/>
      <c r="F24" s="48"/>
      <c r="G24" s="48"/>
      <c r="H24" s="107">
        <v>3</v>
      </c>
      <c r="I24" s="107"/>
      <c r="J24" s="80" t="s">
        <v>74</v>
      </c>
      <c r="K24" s="80"/>
      <c r="L24" s="80"/>
      <c r="M24" s="40">
        <v>500</v>
      </c>
      <c r="N24" s="40"/>
      <c r="O24" s="40"/>
      <c r="P24" s="48" t="s">
        <v>75</v>
      </c>
      <c r="Q24" s="48"/>
      <c r="R24" s="48"/>
      <c r="S24" s="30">
        <f>-H24*M24</f>
        <v>-1500</v>
      </c>
      <c r="T24" s="30"/>
      <c r="U24" s="30"/>
      <c r="V24" s="33"/>
    </row>
    <row r="25" spans="1:22" ht="18.75" customHeight="1" thickBot="1" x14ac:dyDescent="0.3">
      <c r="A25" s="36" t="s">
        <v>44</v>
      </c>
      <c r="B25" s="37"/>
      <c r="C25" s="38" t="s">
        <v>51</v>
      </c>
      <c r="D25" s="39"/>
      <c r="E25" s="39"/>
      <c r="F25" s="39"/>
      <c r="G25" s="39"/>
      <c r="H25" s="39"/>
      <c r="I25" s="39"/>
      <c r="J25" s="39"/>
      <c r="K25" s="39"/>
      <c r="L25" s="39"/>
      <c r="M25" s="39"/>
      <c r="N25" s="39"/>
      <c r="O25" s="39"/>
      <c r="P25" s="39"/>
      <c r="Q25" s="39"/>
      <c r="R25" s="39"/>
      <c r="S25" s="81">
        <v>-99500</v>
      </c>
      <c r="T25" s="81"/>
      <c r="U25" s="81"/>
      <c r="V25" s="82"/>
    </row>
    <row r="26" spans="1:22" ht="18.75" customHeight="1" thickBot="1" x14ac:dyDescent="0.3">
      <c r="A26" s="96" t="s">
        <v>21</v>
      </c>
      <c r="B26" s="97"/>
      <c r="C26" s="97"/>
      <c r="D26" s="97"/>
      <c r="E26" s="97"/>
      <c r="F26" s="97"/>
      <c r="G26" s="97"/>
      <c r="H26" s="97"/>
      <c r="I26" s="97"/>
      <c r="J26" s="97"/>
      <c r="K26" s="97"/>
      <c r="L26" s="97"/>
      <c r="M26" s="97"/>
      <c r="N26" s="97"/>
      <c r="O26" s="97"/>
      <c r="P26" s="97"/>
      <c r="Q26" s="97"/>
      <c r="R26" s="97"/>
      <c r="S26" s="83">
        <f>S20+S22+S23+S24+S25</f>
        <v>42500</v>
      </c>
      <c r="T26" s="83"/>
      <c r="U26" s="83"/>
      <c r="V26" s="84"/>
    </row>
    <row r="27" spans="1:22" ht="18.75" customHeight="1" x14ac:dyDescent="0.25">
      <c r="A27" s="70"/>
      <c r="B27" s="70"/>
      <c r="C27" s="70"/>
      <c r="D27" s="70"/>
      <c r="E27" s="70"/>
      <c r="F27" s="70"/>
      <c r="G27" s="70"/>
      <c r="H27" s="70"/>
      <c r="I27" s="70"/>
      <c r="J27" s="70"/>
      <c r="K27" s="70"/>
      <c r="L27" s="70"/>
      <c r="M27" s="70"/>
      <c r="N27" s="70"/>
      <c r="O27" s="70"/>
      <c r="P27" s="70"/>
      <c r="Q27" s="70"/>
      <c r="R27" s="70"/>
      <c r="S27" s="70"/>
      <c r="T27" s="70"/>
      <c r="U27" s="70"/>
      <c r="V27" s="70"/>
    </row>
    <row r="28" spans="1:22" ht="18.75" customHeight="1" x14ac:dyDescent="0.25">
      <c r="A28" s="75" t="s">
        <v>66</v>
      </c>
      <c r="B28" s="48"/>
      <c r="C28" s="48"/>
      <c r="D28" s="48"/>
      <c r="E28" s="48"/>
      <c r="F28" s="48"/>
      <c r="G28" s="48"/>
      <c r="H28" s="48"/>
      <c r="I28" s="48"/>
      <c r="J28" s="48"/>
      <c r="K28" s="48"/>
      <c r="L28" s="48"/>
      <c r="M28" s="48"/>
      <c r="N28" s="48"/>
      <c r="O28" s="48"/>
      <c r="P28" s="48"/>
      <c r="Q28" s="48"/>
      <c r="R28" s="48"/>
      <c r="S28" s="71">
        <f>-S25</f>
        <v>99500</v>
      </c>
      <c r="T28" s="71"/>
      <c r="U28" s="71"/>
      <c r="V28" s="72"/>
    </row>
    <row r="29" spans="1:22" ht="18.75" customHeight="1" x14ac:dyDescent="0.25">
      <c r="A29" s="75" t="s">
        <v>65</v>
      </c>
      <c r="B29" s="48"/>
      <c r="C29" s="48"/>
      <c r="D29" s="48"/>
      <c r="E29" s="48"/>
      <c r="F29" s="48"/>
      <c r="G29" s="48"/>
      <c r="H29" s="48"/>
      <c r="I29" s="48"/>
      <c r="J29" s="48"/>
      <c r="K29" s="48"/>
      <c r="L29" s="48"/>
      <c r="M29" s="48"/>
      <c r="N29" s="48"/>
      <c r="O29" s="48"/>
      <c r="P29" s="48"/>
      <c r="Q29" s="48"/>
      <c r="R29" s="48"/>
      <c r="S29" s="71">
        <f>S26</f>
        <v>42500</v>
      </c>
      <c r="T29" s="71"/>
      <c r="U29" s="71"/>
      <c r="V29" s="72"/>
    </row>
    <row r="30" spans="1:22" ht="18.75" customHeight="1" x14ac:dyDescent="0.25">
      <c r="A30" s="75" t="s">
        <v>1</v>
      </c>
      <c r="B30" s="48"/>
      <c r="C30" s="48"/>
      <c r="D30" s="48"/>
      <c r="E30" s="48"/>
      <c r="F30" s="48"/>
      <c r="G30" s="48"/>
      <c r="H30" s="48"/>
      <c r="I30" s="48"/>
      <c r="J30" s="48"/>
      <c r="K30" s="48"/>
      <c r="L30" s="48"/>
      <c r="M30" s="48"/>
      <c r="N30" s="48"/>
      <c r="O30" s="48"/>
      <c r="P30" s="48"/>
      <c r="Q30" s="48"/>
      <c r="R30" s="48"/>
      <c r="S30" s="28">
        <f>SUM(S28:S29)</f>
        <v>142000</v>
      </c>
      <c r="T30" s="28"/>
      <c r="U30" s="28"/>
      <c r="V30" s="29"/>
    </row>
    <row r="31" spans="1:22" ht="18.75" customHeight="1" x14ac:dyDescent="0.25">
      <c r="A31" s="75" t="s">
        <v>2</v>
      </c>
      <c r="B31" s="48"/>
      <c r="C31" s="48"/>
      <c r="D31" s="48"/>
      <c r="E31" s="48"/>
      <c r="F31" s="48"/>
      <c r="G31" s="48"/>
      <c r="H31" s="48"/>
      <c r="I31" s="48"/>
      <c r="J31" s="48"/>
      <c r="K31" s="48"/>
      <c r="L31" s="48"/>
      <c r="M31" s="48"/>
      <c r="N31" s="48"/>
      <c r="O31" s="48"/>
      <c r="P31" s="48"/>
      <c r="Q31" s="48"/>
      <c r="R31" s="48"/>
      <c r="S31" s="71">
        <f>-S23</f>
        <v>500</v>
      </c>
      <c r="T31" s="71"/>
      <c r="U31" s="71"/>
      <c r="V31" s="72"/>
    </row>
    <row r="32" spans="1:22" ht="18.75" customHeight="1" x14ac:dyDescent="0.25">
      <c r="A32" s="75" t="s">
        <v>5</v>
      </c>
      <c r="B32" s="48"/>
      <c r="C32" s="48"/>
      <c r="D32" s="48"/>
      <c r="E32" s="48"/>
      <c r="F32" s="48"/>
      <c r="G32" s="48"/>
      <c r="H32" s="48"/>
      <c r="I32" s="48"/>
      <c r="J32" s="48"/>
      <c r="K32" s="48"/>
      <c r="L32" s="48"/>
      <c r="M32" s="48"/>
      <c r="N32" s="48"/>
      <c r="O32" s="48"/>
      <c r="P32" s="48"/>
      <c r="Q32" s="48"/>
      <c r="R32" s="48"/>
      <c r="S32" s="71">
        <f>SUM(S30:S31)</f>
        <v>142500</v>
      </c>
      <c r="T32" s="71"/>
      <c r="U32" s="71"/>
      <c r="V32" s="72"/>
    </row>
    <row r="33" spans="1:22" ht="18.75" customHeight="1" x14ac:dyDescent="0.25">
      <c r="A33" s="75" t="str">
        <f>IF(AND(O9-S32&gt;0,H12=TRUE), "Remaining Funds Available for CE Reimbursement","")</f>
        <v/>
      </c>
      <c r="B33" s="48"/>
      <c r="C33" s="48"/>
      <c r="D33" s="48"/>
      <c r="E33" s="48"/>
      <c r="F33" s="48"/>
      <c r="G33" s="48"/>
      <c r="H33" s="48"/>
      <c r="I33" s="48"/>
      <c r="J33" s="48"/>
      <c r="K33" s="48"/>
      <c r="L33" s="48"/>
      <c r="M33" s="48"/>
      <c r="N33" s="48"/>
      <c r="O33" s="48"/>
      <c r="P33" s="48"/>
      <c r="Q33" s="48"/>
      <c r="R33" s="48"/>
      <c r="S33" s="73" t="str">
        <f>IF(AND(O9-S32&gt;0,H12=TRUE),O9-S32,"")</f>
        <v/>
      </c>
      <c r="T33" s="73"/>
      <c r="U33" s="73"/>
      <c r="V33" s="74"/>
    </row>
    <row r="34" spans="1:22" ht="18.75" customHeight="1" x14ac:dyDescent="0.25">
      <c r="A34" s="69" t="s">
        <v>60</v>
      </c>
      <c r="B34" s="69"/>
      <c r="C34" s="69"/>
      <c r="D34" s="69"/>
      <c r="E34" s="69"/>
      <c r="F34" s="69"/>
      <c r="G34" s="69"/>
      <c r="H34" s="69"/>
      <c r="I34" s="69"/>
      <c r="J34" s="69"/>
      <c r="K34" s="69"/>
      <c r="L34" s="69"/>
      <c r="M34" s="69"/>
      <c r="N34" s="69"/>
      <c r="O34" s="69"/>
      <c r="P34" s="69"/>
      <c r="Q34" s="69"/>
      <c r="R34" s="69"/>
      <c r="S34" s="69"/>
      <c r="T34" s="69"/>
      <c r="U34" s="69"/>
      <c r="V34" s="69"/>
    </row>
    <row r="35" spans="1:22" ht="9" customHeight="1" x14ac:dyDescent="0.3">
      <c r="A35" s="77"/>
      <c r="B35" s="77"/>
      <c r="C35" s="77"/>
      <c r="D35" s="77"/>
      <c r="E35" s="77"/>
      <c r="F35" s="77"/>
      <c r="G35" s="77"/>
      <c r="H35" s="77"/>
      <c r="I35" s="77"/>
      <c r="J35" s="77"/>
      <c r="K35" s="77"/>
      <c r="L35" s="77"/>
      <c r="M35" s="77"/>
      <c r="N35" s="77"/>
      <c r="O35" s="77"/>
      <c r="P35" s="77"/>
      <c r="Q35" s="77"/>
      <c r="R35" s="77"/>
      <c r="S35" s="77"/>
      <c r="T35" s="77"/>
      <c r="U35" s="77"/>
      <c r="V35" s="77"/>
    </row>
    <row r="36" spans="1:22" ht="52.5" customHeight="1" x14ac:dyDescent="0.25">
      <c r="A36" s="76" t="s">
        <v>94</v>
      </c>
      <c r="B36" s="76"/>
      <c r="C36" s="76"/>
      <c r="D36" s="76"/>
      <c r="E36" s="76"/>
      <c r="F36" s="76"/>
      <c r="G36" s="76"/>
      <c r="H36" s="76"/>
      <c r="I36" s="76"/>
      <c r="J36" s="76"/>
      <c r="K36" s="76"/>
      <c r="L36" s="76"/>
      <c r="M36" s="76"/>
      <c r="N36" s="76"/>
      <c r="O36" s="76"/>
      <c r="P36" s="76"/>
      <c r="Q36" s="76"/>
      <c r="R36" s="76"/>
      <c r="S36" s="76"/>
      <c r="T36" s="76"/>
      <c r="U36" s="76"/>
      <c r="V36" s="76"/>
    </row>
    <row r="37" spans="1:22" ht="18.75" customHeight="1" x14ac:dyDescent="0.25">
      <c r="A37" s="68" t="s">
        <v>41</v>
      </c>
      <c r="B37" s="68"/>
      <c r="C37" s="68"/>
      <c r="D37" s="68"/>
      <c r="E37" s="68"/>
      <c r="F37" s="68"/>
      <c r="G37" s="68"/>
      <c r="H37" s="68"/>
      <c r="I37" s="68"/>
      <c r="J37" s="68"/>
      <c r="K37" s="52"/>
      <c r="L37" s="9"/>
      <c r="M37" s="9"/>
      <c r="N37" s="68" t="s">
        <v>42</v>
      </c>
      <c r="O37" s="68"/>
      <c r="P37" s="68"/>
      <c r="Q37" s="68"/>
      <c r="R37" s="68"/>
      <c r="S37" s="68"/>
      <c r="T37" s="68"/>
      <c r="U37" s="68"/>
      <c r="V37" s="68"/>
    </row>
    <row r="38" spans="1:22" ht="18.75" customHeight="1" x14ac:dyDescent="0.25">
      <c r="A38" s="78"/>
      <c r="B38" s="78"/>
      <c r="C38" s="78"/>
      <c r="D38" s="78"/>
      <c r="E38" s="78"/>
      <c r="F38" s="78"/>
      <c r="G38" s="78"/>
      <c r="H38" s="78"/>
      <c r="I38" s="78"/>
      <c r="J38" s="78"/>
      <c r="K38" s="52"/>
      <c r="L38" s="9"/>
      <c r="M38" s="9"/>
      <c r="N38" s="79"/>
      <c r="O38" s="79"/>
      <c r="P38" s="79"/>
      <c r="Q38" s="79"/>
      <c r="R38" s="79"/>
      <c r="S38" s="79"/>
      <c r="T38" s="79"/>
      <c r="U38" s="79"/>
      <c r="V38" s="79"/>
    </row>
    <row r="39" spans="1:22" ht="18.75" customHeight="1" x14ac:dyDescent="0.25">
      <c r="A39" s="78"/>
      <c r="B39" s="78"/>
      <c r="C39" s="78"/>
      <c r="D39" s="78"/>
      <c r="E39" s="78"/>
      <c r="F39" s="78"/>
      <c r="G39" s="78"/>
      <c r="H39" s="78"/>
      <c r="I39" s="78"/>
      <c r="J39" s="78"/>
      <c r="K39" s="52"/>
      <c r="L39" s="9"/>
      <c r="M39" s="9"/>
      <c r="N39" s="79"/>
      <c r="O39" s="79"/>
      <c r="P39" s="79"/>
      <c r="Q39" s="79"/>
      <c r="R39" s="79"/>
      <c r="S39" s="79"/>
      <c r="T39" s="79"/>
      <c r="U39" s="79"/>
      <c r="V39" s="79"/>
    </row>
    <row r="40" spans="1:22" ht="18.75" customHeight="1" x14ac:dyDescent="0.25">
      <c r="A40" s="78"/>
      <c r="B40" s="78"/>
      <c r="C40" s="78"/>
      <c r="D40" s="78"/>
      <c r="E40" s="78"/>
      <c r="F40" s="78"/>
      <c r="G40" s="78"/>
      <c r="H40" s="78"/>
      <c r="I40" s="78"/>
      <c r="J40" s="78"/>
      <c r="K40" s="52"/>
      <c r="L40" s="9"/>
      <c r="M40" s="9"/>
      <c r="N40" s="79"/>
      <c r="O40" s="79"/>
      <c r="P40" s="79"/>
      <c r="Q40" s="79"/>
      <c r="R40" s="79"/>
      <c r="S40" s="79"/>
      <c r="T40" s="79"/>
      <c r="U40" s="79"/>
      <c r="V40" s="79"/>
    </row>
    <row r="41" spans="1:22" ht="18.75" customHeight="1" x14ac:dyDescent="0.25">
      <c r="A41" s="67" t="s">
        <v>69</v>
      </c>
      <c r="B41" s="67"/>
      <c r="C41" s="67"/>
      <c r="D41" s="67"/>
      <c r="E41" s="67"/>
      <c r="F41" s="67"/>
      <c r="G41" s="67"/>
      <c r="H41" s="67"/>
      <c r="I41" s="67"/>
      <c r="J41" s="67"/>
      <c r="K41" s="8"/>
      <c r="L41" s="8"/>
      <c r="M41" s="8"/>
      <c r="N41" s="67" t="s">
        <v>70</v>
      </c>
      <c r="O41" s="67"/>
      <c r="P41" s="67"/>
      <c r="Q41" s="67"/>
      <c r="R41" s="67"/>
      <c r="S41" s="67"/>
      <c r="T41" s="67"/>
      <c r="U41" s="67"/>
      <c r="V41" s="67"/>
    </row>
  </sheetData>
  <mergeCells count="108">
    <mergeCell ref="J5:O5"/>
    <mergeCell ref="S24:V24"/>
    <mergeCell ref="C24:G24"/>
    <mergeCell ref="H24:I24"/>
    <mergeCell ref="P24:R24"/>
    <mergeCell ref="A21:F21"/>
    <mergeCell ref="G17:H17"/>
    <mergeCell ref="S20:V20"/>
    <mergeCell ref="S21:V21"/>
    <mergeCell ref="S22:V22"/>
    <mergeCell ref="S23:V23"/>
    <mergeCell ref="P11:R11"/>
    <mergeCell ref="G11:I11"/>
    <mergeCell ref="J11:L11"/>
    <mergeCell ref="M11:O11"/>
    <mergeCell ref="A11:F11"/>
    <mergeCell ref="J12:R12"/>
    <mergeCell ref="S12:V12"/>
    <mergeCell ref="H12:I12"/>
    <mergeCell ref="M24:O24"/>
    <mergeCell ref="D6:J6"/>
    <mergeCell ref="S18:V18"/>
    <mergeCell ref="S19:V19"/>
    <mergeCell ref="A24:B24"/>
    <mergeCell ref="L6:N6"/>
    <mergeCell ref="A8:D8"/>
    <mergeCell ref="E8:H8"/>
    <mergeCell ref="S9:V9"/>
    <mergeCell ref="O9:R9"/>
    <mergeCell ref="J9:N9"/>
    <mergeCell ref="E9:H9"/>
    <mergeCell ref="A9:D9"/>
    <mergeCell ref="A7:D7"/>
    <mergeCell ref="E7:H7"/>
    <mergeCell ref="I7:V7"/>
    <mergeCell ref="O6:R6"/>
    <mergeCell ref="J24:L24"/>
    <mergeCell ref="A28:R28"/>
    <mergeCell ref="A29:R29"/>
    <mergeCell ref="A30:R30"/>
    <mergeCell ref="S25:V25"/>
    <mergeCell ref="S26:V26"/>
    <mergeCell ref="I17:L17"/>
    <mergeCell ref="M17:O17"/>
    <mergeCell ref="P17:R17"/>
    <mergeCell ref="A20:R20"/>
    <mergeCell ref="I21:R21"/>
    <mergeCell ref="I22:R22"/>
    <mergeCell ref="C22:F22"/>
    <mergeCell ref="A22:B22"/>
    <mergeCell ref="A23:B23"/>
    <mergeCell ref="G21:H21"/>
    <mergeCell ref="G22:H22"/>
    <mergeCell ref="A25:B25"/>
    <mergeCell ref="C23:R23"/>
    <mergeCell ref="C25:R25"/>
    <mergeCell ref="A17:B17"/>
    <mergeCell ref="C17:F17"/>
    <mergeCell ref="A18:R18"/>
    <mergeCell ref="A26:R26"/>
    <mergeCell ref="S17:V17"/>
    <mergeCell ref="A3:E3"/>
    <mergeCell ref="A5:E5"/>
    <mergeCell ref="P5:S5"/>
    <mergeCell ref="A6:C6"/>
    <mergeCell ref="A41:J41"/>
    <mergeCell ref="N41:V41"/>
    <mergeCell ref="A37:J37"/>
    <mergeCell ref="A34:V34"/>
    <mergeCell ref="A27:V27"/>
    <mergeCell ref="S31:V31"/>
    <mergeCell ref="S32:V32"/>
    <mergeCell ref="S33:V33"/>
    <mergeCell ref="S28:V28"/>
    <mergeCell ref="A31:R31"/>
    <mergeCell ref="A32:R32"/>
    <mergeCell ref="A33:R33"/>
    <mergeCell ref="A36:V36"/>
    <mergeCell ref="A35:V35"/>
    <mergeCell ref="A38:J40"/>
    <mergeCell ref="N37:V37"/>
    <mergeCell ref="N38:V40"/>
    <mergeCell ref="K37:K40"/>
    <mergeCell ref="S29:V29"/>
    <mergeCell ref="S30:V30"/>
    <mergeCell ref="F10:I10"/>
    <mergeCell ref="A10:E10"/>
    <mergeCell ref="S10:V10"/>
    <mergeCell ref="K10:R10"/>
    <mergeCell ref="E1:V1"/>
    <mergeCell ref="A19:B19"/>
    <mergeCell ref="C19:R19"/>
    <mergeCell ref="S16:V16"/>
    <mergeCell ref="S11:V11"/>
    <mergeCell ref="A14:R14"/>
    <mergeCell ref="S14:V14"/>
    <mergeCell ref="S15:V15"/>
    <mergeCell ref="A15:B15"/>
    <mergeCell ref="C15:R15"/>
    <mergeCell ref="A12:F12"/>
    <mergeCell ref="A16:B16"/>
    <mergeCell ref="C16:R16"/>
    <mergeCell ref="A2:V2"/>
    <mergeCell ref="A4:E4"/>
    <mergeCell ref="F4:V4"/>
    <mergeCell ref="F3:H3"/>
    <mergeCell ref="I3:V3"/>
    <mergeCell ref="F5:I5"/>
  </mergeCells>
  <dataValidations count="1">
    <dataValidation type="list" allowBlank="1" showInputMessage="1" showErrorMessage="1" sqref="G12" xr:uid="{00000000-0002-0000-0100-000000000000}">
      <formula1>Final</formula1>
    </dataValidation>
  </dataValidations>
  <printOptions horizontalCentered="1" verticalCentered="1"/>
  <pageMargins left="0.7" right="0.7" top="0.25" bottom="0.5" header="0.3" footer="0.3"/>
  <pageSetup scale="87" orientation="portrait" r:id="rId1"/>
  <headerFooter>
    <oddFooter>&amp;R&amp;"Arial,Regular"&amp;10DOT Form 1313 Rev. 11/2015</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1"/>
  <sheetViews>
    <sheetView tabSelected="1" workbookViewId="0">
      <selection activeCell="F3" sqref="F3:H3"/>
    </sheetView>
  </sheetViews>
  <sheetFormatPr defaultColWidth="9.109375" defaultRowHeight="18.75" customHeight="1" x14ac:dyDescent="0.25"/>
  <cols>
    <col min="1" max="21" width="4.6640625" style="1" customWidth="1"/>
    <col min="22" max="22" width="4.6640625" style="2" customWidth="1"/>
    <col min="23" max="30" width="4.6640625" style="1" customWidth="1"/>
    <col min="31" max="16384" width="9.109375" style="1"/>
  </cols>
  <sheetData>
    <row r="1" spans="1:22" ht="60" customHeight="1" x14ac:dyDescent="0.25">
      <c r="E1" s="35" t="s">
        <v>10</v>
      </c>
      <c r="F1" s="35"/>
      <c r="G1" s="35"/>
      <c r="H1" s="35"/>
      <c r="I1" s="35"/>
      <c r="J1" s="35"/>
      <c r="K1" s="35"/>
      <c r="L1" s="35"/>
      <c r="M1" s="35"/>
      <c r="N1" s="35"/>
      <c r="O1" s="35"/>
      <c r="P1" s="35"/>
      <c r="Q1" s="35"/>
      <c r="R1" s="35"/>
      <c r="S1" s="35"/>
      <c r="T1" s="35"/>
      <c r="U1" s="35"/>
      <c r="V1" s="35"/>
    </row>
    <row r="2" spans="1:22" ht="18" customHeight="1" x14ac:dyDescent="0.25">
      <c r="A2" s="52"/>
      <c r="B2" s="52"/>
      <c r="C2" s="52"/>
      <c r="D2" s="52"/>
      <c r="E2" s="52"/>
      <c r="F2" s="52"/>
      <c r="G2" s="52"/>
      <c r="H2" s="52"/>
      <c r="I2" s="52"/>
      <c r="J2" s="52"/>
      <c r="K2" s="52"/>
      <c r="L2" s="52"/>
      <c r="M2" s="52"/>
      <c r="N2" s="52"/>
      <c r="O2" s="52"/>
      <c r="P2" s="52"/>
      <c r="Q2" s="52"/>
      <c r="R2" s="52"/>
      <c r="S2" s="52"/>
      <c r="T2" s="52"/>
      <c r="U2" s="52"/>
      <c r="V2" s="52"/>
    </row>
    <row r="3" spans="1:22" ht="18.75" customHeight="1" x14ac:dyDescent="0.25">
      <c r="A3" s="61" t="s">
        <v>80</v>
      </c>
      <c r="B3" s="62"/>
      <c r="C3" s="62"/>
      <c r="D3" s="62"/>
      <c r="E3" s="62"/>
      <c r="F3" s="57"/>
      <c r="G3" s="57"/>
      <c r="H3" s="57"/>
      <c r="I3" s="42"/>
      <c r="J3" s="42"/>
      <c r="K3" s="42"/>
      <c r="L3" s="42"/>
      <c r="M3" s="42"/>
      <c r="N3" s="42"/>
      <c r="O3" s="42"/>
      <c r="P3" s="42"/>
      <c r="Q3" s="42"/>
      <c r="R3" s="42"/>
      <c r="S3" s="42"/>
      <c r="T3" s="42"/>
      <c r="U3" s="42"/>
      <c r="V3" s="43"/>
    </row>
    <row r="4" spans="1:22" ht="18.75" customHeight="1" x14ac:dyDescent="0.25">
      <c r="A4" s="53" t="s">
        <v>79</v>
      </c>
      <c r="B4" s="54"/>
      <c r="C4" s="54"/>
      <c r="D4" s="54"/>
      <c r="E4" s="54"/>
      <c r="F4" s="55"/>
      <c r="G4" s="55"/>
      <c r="H4" s="55"/>
      <c r="I4" s="55"/>
      <c r="J4" s="55"/>
      <c r="K4" s="55"/>
      <c r="L4" s="55"/>
      <c r="M4" s="55"/>
      <c r="N4" s="55"/>
      <c r="O4" s="55"/>
      <c r="P4" s="55"/>
      <c r="Q4" s="55"/>
      <c r="R4" s="55"/>
      <c r="S4" s="55"/>
      <c r="T4" s="55"/>
      <c r="U4" s="55"/>
      <c r="V4" s="56"/>
    </row>
    <row r="5" spans="1:22" ht="18.75" customHeight="1" x14ac:dyDescent="0.25">
      <c r="A5" s="63" t="s">
        <v>78</v>
      </c>
      <c r="B5" s="64"/>
      <c r="C5" s="64"/>
      <c r="D5" s="64"/>
      <c r="E5" s="64"/>
      <c r="F5" s="58"/>
      <c r="G5" s="58"/>
      <c r="H5" s="58"/>
      <c r="I5" s="58"/>
      <c r="J5" s="64" t="s">
        <v>85</v>
      </c>
      <c r="K5" s="64"/>
      <c r="L5" s="64"/>
      <c r="M5" s="64"/>
      <c r="N5" s="64"/>
      <c r="O5" s="64"/>
      <c r="P5" s="58"/>
      <c r="Q5" s="58"/>
      <c r="R5" s="58"/>
      <c r="S5" s="58"/>
      <c r="T5" s="12"/>
      <c r="U5" s="12"/>
      <c r="V5" s="13"/>
    </row>
    <row r="6" spans="1:22" ht="18.75" customHeight="1" x14ac:dyDescent="0.25">
      <c r="A6" s="65" t="s">
        <v>77</v>
      </c>
      <c r="B6" s="66"/>
      <c r="C6" s="66"/>
      <c r="D6" s="115"/>
      <c r="E6" s="115"/>
      <c r="F6" s="115"/>
      <c r="G6" s="115"/>
      <c r="H6" s="115"/>
      <c r="I6" s="115"/>
      <c r="J6" s="115"/>
      <c r="K6" s="14"/>
      <c r="L6" s="66" t="s">
        <v>86</v>
      </c>
      <c r="M6" s="66"/>
      <c r="N6" s="66"/>
      <c r="O6" s="106"/>
      <c r="P6" s="106"/>
      <c r="Q6" s="106"/>
      <c r="R6" s="106"/>
      <c r="S6" s="15"/>
      <c r="T6" s="16"/>
      <c r="U6" s="16"/>
      <c r="V6" s="17"/>
    </row>
    <row r="7" spans="1:22" ht="18.75" customHeight="1" x14ac:dyDescent="0.25">
      <c r="A7" s="61" t="s">
        <v>76</v>
      </c>
      <c r="B7" s="62"/>
      <c r="C7" s="62"/>
      <c r="D7" s="62"/>
      <c r="E7" s="103"/>
      <c r="F7" s="103"/>
      <c r="G7" s="103"/>
      <c r="H7" s="103"/>
      <c r="I7" s="104" t="str">
        <f>IF(E7="", "Please enter an Invoice Number!", "")</f>
        <v>Please enter an Invoice Number!</v>
      </c>
      <c r="J7" s="104"/>
      <c r="K7" s="104"/>
      <c r="L7" s="104"/>
      <c r="M7" s="104"/>
      <c r="N7" s="104"/>
      <c r="O7" s="104"/>
      <c r="P7" s="104"/>
      <c r="Q7" s="104"/>
      <c r="R7" s="104"/>
      <c r="S7" s="104"/>
      <c r="T7" s="104"/>
      <c r="U7" s="104"/>
      <c r="V7" s="105"/>
    </row>
    <row r="8" spans="1:22" ht="18.75" customHeight="1" x14ac:dyDescent="0.25">
      <c r="A8" s="53" t="s">
        <v>81</v>
      </c>
      <c r="B8" s="54"/>
      <c r="C8" s="54"/>
      <c r="D8" s="54"/>
      <c r="E8" s="98">
        <v>0</v>
      </c>
      <c r="F8" s="98"/>
      <c r="G8" s="98"/>
      <c r="H8" s="98"/>
      <c r="I8" s="18"/>
      <c r="J8" s="19"/>
      <c r="K8" s="18"/>
      <c r="L8" s="18"/>
      <c r="M8" s="18"/>
      <c r="N8" s="18"/>
      <c r="O8" s="18"/>
      <c r="P8" s="18"/>
      <c r="Q8" s="18"/>
      <c r="R8" s="18"/>
      <c r="S8" s="18"/>
      <c r="T8" s="20"/>
      <c r="U8" s="20"/>
      <c r="V8" s="21"/>
    </row>
    <row r="9" spans="1:22" ht="18.75" customHeight="1" x14ac:dyDescent="0.25">
      <c r="A9" s="63" t="s">
        <v>82</v>
      </c>
      <c r="B9" s="64"/>
      <c r="C9" s="64"/>
      <c r="D9" s="64"/>
      <c r="E9" s="102">
        <v>0</v>
      </c>
      <c r="F9" s="102"/>
      <c r="G9" s="102"/>
      <c r="H9" s="102"/>
      <c r="J9" s="64" t="s">
        <v>11</v>
      </c>
      <c r="K9" s="64"/>
      <c r="L9" s="64"/>
      <c r="M9" s="64"/>
      <c r="N9" s="64"/>
      <c r="O9" s="101">
        <f>E9*G21</f>
        <v>0</v>
      </c>
      <c r="P9" s="101"/>
      <c r="Q9" s="101"/>
      <c r="R9" s="101"/>
      <c r="S9" s="99" t="s">
        <v>16</v>
      </c>
      <c r="T9" s="99"/>
      <c r="U9" s="99"/>
      <c r="V9" s="100"/>
    </row>
    <row r="10" spans="1:22" ht="18.75" customHeight="1" x14ac:dyDescent="0.25">
      <c r="A10" s="31" t="s">
        <v>92</v>
      </c>
      <c r="B10" s="32"/>
      <c r="C10" s="32"/>
      <c r="D10" s="32"/>
      <c r="E10" s="32"/>
      <c r="F10" s="30">
        <f>ROUND(G17*E9, 2)</f>
        <v>0</v>
      </c>
      <c r="G10" s="30"/>
      <c r="H10" s="30"/>
      <c r="I10" s="30"/>
      <c r="J10" s="23"/>
      <c r="K10" s="34" t="s">
        <v>93</v>
      </c>
      <c r="L10" s="34"/>
      <c r="M10" s="34"/>
      <c r="N10" s="34"/>
      <c r="O10" s="34"/>
      <c r="P10" s="34"/>
      <c r="Q10" s="34"/>
      <c r="R10" s="34"/>
      <c r="S10" s="30">
        <f>P17</f>
        <v>0</v>
      </c>
      <c r="T10" s="30"/>
      <c r="U10" s="30"/>
      <c r="V10" s="33"/>
    </row>
    <row r="11" spans="1:22" ht="18.75" customHeight="1" x14ac:dyDescent="0.25">
      <c r="A11" s="61" t="s">
        <v>47</v>
      </c>
      <c r="B11" s="62"/>
      <c r="C11" s="62"/>
      <c r="D11" s="62"/>
      <c r="E11" s="62"/>
      <c r="F11" s="62"/>
      <c r="G11" s="111" t="s">
        <v>83</v>
      </c>
      <c r="H11" s="111"/>
      <c r="I11" s="111"/>
      <c r="J11" s="57"/>
      <c r="K11" s="57"/>
      <c r="L11" s="57"/>
      <c r="M11" s="111" t="s">
        <v>84</v>
      </c>
      <c r="N11" s="111"/>
      <c r="O11" s="111"/>
      <c r="P11" s="57"/>
      <c r="Q11" s="57"/>
      <c r="R11" s="57"/>
      <c r="S11" s="42"/>
      <c r="T11" s="42"/>
      <c r="U11" s="42"/>
      <c r="V11" s="43"/>
    </row>
    <row r="12" spans="1:22" ht="18.75" customHeight="1" x14ac:dyDescent="0.25">
      <c r="A12" s="31" t="s">
        <v>38</v>
      </c>
      <c r="B12" s="32"/>
      <c r="C12" s="32"/>
      <c r="D12" s="32"/>
      <c r="E12" s="32"/>
      <c r="F12" s="32"/>
      <c r="G12" s="22" t="s">
        <v>37</v>
      </c>
      <c r="H12" s="113" t="b">
        <f>AND(G12="Yes",G17=0)</f>
        <v>0</v>
      </c>
      <c r="I12" s="113"/>
      <c r="J12" s="112" t="str">
        <f>IF(J11="","Must enter Begin and End dates!", IF(P11="", "Must enter Begin and End dates!", "") )</f>
        <v>Must enter Begin and End dates!</v>
      </c>
      <c r="K12" s="112"/>
      <c r="L12" s="112"/>
      <c r="M12" s="112"/>
      <c r="N12" s="112"/>
      <c r="O12" s="112"/>
      <c r="P12" s="112"/>
      <c r="Q12" s="112"/>
      <c r="R12" s="112"/>
      <c r="S12" s="113"/>
      <c r="T12" s="113"/>
      <c r="U12" s="113"/>
      <c r="V12" s="114"/>
    </row>
    <row r="13" spans="1:22" ht="18.75" customHeight="1" x14ac:dyDescent="0.25">
      <c r="A13" s="11"/>
      <c r="B13" s="11"/>
      <c r="C13" s="11"/>
      <c r="D13" s="11"/>
      <c r="E13" s="11"/>
      <c r="F13" s="11"/>
      <c r="G13" s="11"/>
      <c r="H13" s="11"/>
      <c r="I13" s="11"/>
      <c r="J13" s="11"/>
      <c r="K13" s="11"/>
      <c r="L13" s="11"/>
      <c r="M13" s="11"/>
      <c r="N13" s="11"/>
      <c r="O13" s="11"/>
      <c r="P13" s="11"/>
      <c r="Q13" s="11"/>
      <c r="R13" s="11"/>
      <c r="S13" s="11"/>
      <c r="T13" s="11"/>
      <c r="U13" s="11"/>
      <c r="V13" s="11"/>
    </row>
    <row r="14" spans="1:22" ht="18.75" customHeight="1" x14ac:dyDescent="0.25">
      <c r="A14" s="44" t="s">
        <v>22</v>
      </c>
      <c r="B14" s="45"/>
      <c r="C14" s="45"/>
      <c r="D14" s="45"/>
      <c r="E14" s="45"/>
      <c r="F14" s="45"/>
      <c r="G14" s="45"/>
      <c r="H14" s="45"/>
      <c r="I14" s="45"/>
      <c r="J14" s="45"/>
      <c r="K14" s="45"/>
      <c r="L14" s="45"/>
      <c r="M14" s="45"/>
      <c r="N14" s="45"/>
      <c r="O14" s="45"/>
      <c r="P14" s="45"/>
      <c r="Q14" s="45"/>
      <c r="R14" s="45"/>
      <c r="S14" s="46">
        <v>0</v>
      </c>
      <c r="T14" s="46"/>
      <c r="U14" s="46"/>
      <c r="V14" s="47"/>
    </row>
    <row r="15" spans="1:22" ht="18.75" customHeight="1" x14ac:dyDescent="0.25">
      <c r="A15" s="31" t="s">
        <v>44</v>
      </c>
      <c r="B15" s="32"/>
      <c r="C15" s="48" t="s">
        <v>45</v>
      </c>
      <c r="D15" s="48"/>
      <c r="E15" s="48"/>
      <c r="F15" s="48"/>
      <c r="G15" s="48"/>
      <c r="H15" s="48"/>
      <c r="I15" s="48"/>
      <c r="J15" s="48"/>
      <c r="K15" s="48"/>
      <c r="L15" s="48"/>
      <c r="M15" s="48"/>
      <c r="N15" s="48"/>
      <c r="O15" s="48"/>
      <c r="P15" s="48"/>
      <c r="Q15" s="48"/>
      <c r="R15" s="48"/>
      <c r="S15" s="40">
        <v>0</v>
      </c>
      <c r="T15" s="40"/>
      <c r="U15" s="40"/>
      <c r="V15" s="41"/>
    </row>
    <row r="16" spans="1:22" ht="18.75" customHeight="1" x14ac:dyDescent="0.25">
      <c r="A16" s="49"/>
      <c r="B16" s="50"/>
      <c r="C16" s="51"/>
      <c r="D16" s="51"/>
      <c r="E16" s="51"/>
      <c r="F16" s="51"/>
      <c r="G16" s="51"/>
      <c r="H16" s="51"/>
      <c r="I16" s="51"/>
      <c r="J16" s="51"/>
      <c r="K16" s="51"/>
      <c r="L16" s="51"/>
      <c r="M16" s="51"/>
      <c r="N16" s="51"/>
      <c r="O16" s="51"/>
      <c r="P16" s="51"/>
      <c r="Q16" s="51"/>
      <c r="R16" s="51"/>
      <c r="S16" s="40">
        <v>0</v>
      </c>
      <c r="T16" s="40"/>
      <c r="U16" s="40"/>
      <c r="V16" s="41"/>
    </row>
    <row r="17" spans="1:22" ht="18.75" customHeight="1" thickBot="1" x14ac:dyDescent="0.3">
      <c r="A17" s="36" t="s">
        <v>44</v>
      </c>
      <c r="B17" s="93"/>
      <c r="C17" s="39" t="s">
        <v>46</v>
      </c>
      <c r="D17" s="39"/>
      <c r="E17" s="39"/>
      <c r="F17" s="39"/>
      <c r="G17" s="108">
        <v>0</v>
      </c>
      <c r="H17" s="108"/>
      <c r="I17" s="85" t="s">
        <v>67</v>
      </c>
      <c r="J17" s="85"/>
      <c r="K17" s="85"/>
      <c r="L17" s="85"/>
      <c r="M17" s="81"/>
      <c r="N17" s="81"/>
      <c r="O17" s="81"/>
      <c r="P17" s="86">
        <f>IF(M17="",ROUND((S14+S15)*G17,2), M17)</f>
        <v>0</v>
      </c>
      <c r="Q17" s="86"/>
      <c r="R17" s="86"/>
      <c r="S17" s="59">
        <f>IF(F10=0, -P17, IF(P17&gt;F10, -F10, -G17*(S14+S15)))</f>
        <v>0</v>
      </c>
      <c r="T17" s="59"/>
      <c r="U17" s="59"/>
      <c r="V17" s="60"/>
    </row>
    <row r="18" spans="1:22" ht="18.75" customHeight="1" x14ac:dyDescent="0.25">
      <c r="A18" s="94" t="s">
        <v>19</v>
      </c>
      <c r="B18" s="95"/>
      <c r="C18" s="95"/>
      <c r="D18" s="95"/>
      <c r="E18" s="95"/>
      <c r="F18" s="95"/>
      <c r="G18" s="95"/>
      <c r="H18" s="95"/>
      <c r="I18" s="95"/>
      <c r="J18" s="95"/>
      <c r="K18" s="95"/>
      <c r="L18" s="95"/>
      <c r="M18" s="95"/>
      <c r="N18" s="95"/>
      <c r="O18" s="95"/>
      <c r="P18" s="95"/>
      <c r="Q18" s="95"/>
      <c r="R18" s="95"/>
      <c r="S18" s="116">
        <f>SUM(S14:S17)</f>
        <v>0</v>
      </c>
      <c r="T18" s="116"/>
      <c r="U18" s="116"/>
      <c r="V18" s="117"/>
    </row>
    <row r="19" spans="1:22" ht="18.75" customHeight="1" thickBot="1" x14ac:dyDescent="0.3">
      <c r="A19" s="36" t="s">
        <v>44</v>
      </c>
      <c r="B19" s="37"/>
      <c r="C19" s="38" t="s">
        <v>48</v>
      </c>
      <c r="D19" s="39"/>
      <c r="E19" s="39"/>
      <c r="F19" s="39"/>
      <c r="G19" s="39"/>
      <c r="H19" s="39"/>
      <c r="I19" s="39"/>
      <c r="J19" s="39"/>
      <c r="K19" s="39"/>
      <c r="L19" s="39"/>
      <c r="M19" s="39"/>
      <c r="N19" s="39"/>
      <c r="O19" s="39"/>
      <c r="P19" s="39"/>
      <c r="Q19" s="39"/>
      <c r="R19" s="39"/>
      <c r="S19" s="118">
        <f>IF(E9=0,0,IF(S18-S17-E9&lt;0,0,-(S18-S17-E9)))</f>
        <v>0</v>
      </c>
      <c r="T19" s="118"/>
      <c r="U19" s="118"/>
      <c r="V19" s="119"/>
    </row>
    <row r="20" spans="1:22" ht="18.75" customHeight="1" x14ac:dyDescent="0.25">
      <c r="A20" s="87" t="s">
        <v>0</v>
      </c>
      <c r="B20" s="88"/>
      <c r="C20" s="88"/>
      <c r="D20" s="88"/>
      <c r="E20" s="88"/>
      <c r="F20" s="88"/>
      <c r="G20" s="88"/>
      <c r="H20" s="88"/>
      <c r="I20" s="88"/>
      <c r="J20" s="88"/>
      <c r="K20" s="88"/>
      <c r="L20" s="88"/>
      <c r="M20" s="88"/>
      <c r="N20" s="88"/>
      <c r="O20" s="88"/>
      <c r="P20" s="88"/>
      <c r="Q20" s="88"/>
      <c r="R20" s="88"/>
      <c r="S20" s="109">
        <f>S18+S19</f>
        <v>0</v>
      </c>
      <c r="T20" s="109"/>
      <c r="U20" s="109"/>
      <c r="V20" s="110"/>
    </row>
    <row r="21" spans="1:22" ht="18.75" customHeight="1" x14ac:dyDescent="0.25">
      <c r="A21" s="75" t="s">
        <v>3</v>
      </c>
      <c r="B21" s="48"/>
      <c r="C21" s="48"/>
      <c r="D21" s="48"/>
      <c r="E21" s="48"/>
      <c r="F21" s="48"/>
      <c r="G21" s="91">
        <v>1</v>
      </c>
      <c r="H21" s="91"/>
      <c r="I21" s="89"/>
      <c r="J21" s="89"/>
      <c r="K21" s="89"/>
      <c r="L21" s="89"/>
      <c r="M21" s="89"/>
      <c r="N21" s="89"/>
      <c r="O21" s="89"/>
      <c r="P21" s="89"/>
      <c r="Q21" s="89"/>
      <c r="R21" s="89"/>
      <c r="S21" s="71">
        <f>ROUND(S20*G21, 2)</f>
        <v>0</v>
      </c>
      <c r="T21" s="71"/>
      <c r="U21" s="71"/>
      <c r="V21" s="72"/>
    </row>
    <row r="22" spans="1:22" ht="18.75" customHeight="1" x14ac:dyDescent="0.25">
      <c r="A22" s="31" t="s">
        <v>44</v>
      </c>
      <c r="B22" s="90"/>
      <c r="C22" s="75" t="s">
        <v>49</v>
      </c>
      <c r="D22" s="48"/>
      <c r="E22" s="48"/>
      <c r="F22" s="48"/>
      <c r="G22" s="92">
        <f>1-G21</f>
        <v>0</v>
      </c>
      <c r="H22" s="92"/>
      <c r="I22" s="48" t="s">
        <v>20</v>
      </c>
      <c r="J22" s="48"/>
      <c r="K22" s="48"/>
      <c r="L22" s="48"/>
      <c r="M22" s="48"/>
      <c r="N22" s="48"/>
      <c r="O22" s="48"/>
      <c r="P22" s="48"/>
      <c r="Q22" s="48"/>
      <c r="R22" s="48"/>
      <c r="S22" s="71">
        <f>ROUND(-S20*G22,2)</f>
        <v>0</v>
      </c>
      <c r="T22" s="71"/>
      <c r="U22" s="71"/>
      <c r="V22" s="72"/>
    </row>
    <row r="23" spans="1:22" ht="18.75" customHeight="1" x14ac:dyDescent="0.25">
      <c r="A23" s="31" t="s">
        <v>44</v>
      </c>
      <c r="B23" s="90"/>
      <c r="C23" s="75" t="s">
        <v>50</v>
      </c>
      <c r="D23" s="48"/>
      <c r="E23" s="48"/>
      <c r="F23" s="48"/>
      <c r="G23" s="48"/>
      <c r="H23" s="48"/>
      <c r="I23" s="48"/>
      <c r="J23" s="48"/>
      <c r="K23" s="48"/>
      <c r="L23" s="48"/>
      <c r="M23" s="48"/>
      <c r="N23" s="48"/>
      <c r="O23" s="48"/>
      <c r="P23" s="48"/>
      <c r="Q23" s="48"/>
      <c r="R23" s="48"/>
      <c r="S23" s="40">
        <v>-500</v>
      </c>
      <c r="T23" s="40"/>
      <c r="U23" s="40"/>
      <c r="V23" s="41"/>
    </row>
    <row r="24" spans="1:22" ht="18.75" customHeight="1" x14ac:dyDescent="0.25">
      <c r="A24" s="31" t="s">
        <v>44</v>
      </c>
      <c r="B24" s="90"/>
      <c r="C24" s="75" t="s">
        <v>73</v>
      </c>
      <c r="D24" s="48"/>
      <c r="E24" s="48"/>
      <c r="F24" s="48"/>
      <c r="G24" s="48"/>
      <c r="H24" s="107">
        <v>0</v>
      </c>
      <c r="I24" s="107"/>
      <c r="J24" s="80" t="s">
        <v>74</v>
      </c>
      <c r="K24" s="80"/>
      <c r="L24" s="80"/>
      <c r="M24" s="40">
        <v>0</v>
      </c>
      <c r="N24" s="40"/>
      <c r="O24" s="40"/>
      <c r="P24" s="48" t="s">
        <v>75</v>
      </c>
      <c r="Q24" s="48"/>
      <c r="R24" s="48"/>
      <c r="S24" s="30">
        <f>-H24*M24</f>
        <v>0</v>
      </c>
      <c r="T24" s="30"/>
      <c r="U24" s="30"/>
      <c r="V24" s="33"/>
    </row>
    <row r="25" spans="1:22" ht="18.75" customHeight="1" thickBot="1" x14ac:dyDescent="0.3">
      <c r="A25" s="36" t="s">
        <v>44</v>
      </c>
      <c r="B25" s="37"/>
      <c r="C25" s="38" t="s">
        <v>51</v>
      </c>
      <c r="D25" s="39"/>
      <c r="E25" s="39"/>
      <c r="F25" s="39"/>
      <c r="G25" s="39"/>
      <c r="H25" s="39"/>
      <c r="I25" s="39"/>
      <c r="J25" s="39"/>
      <c r="K25" s="39"/>
      <c r="L25" s="39"/>
      <c r="M25" s="39"/>
      <c r="N25" s="39"/>
      <c r="O25" s="39"/>
      <c r="P25" s="39"/>
      <c r="Q25" s="39"/>
      <c r="R25" s="39"/>
      <c r="S25" s="81">
        <v>0</v>
      </c>
      <c r="T25" s="81"/>
      <c r="U25" s="81"/>
      <c r="V25" s="82"/>
    </row>
    <row r="26" spans="1:22" ht="18.75" customHeight="1" thickBot="1" x14ac:dyDescent="0.3">
      <c r="A26" s="96" t="s">
        <v>21</v>
      </c>
      <c r="B26" s="97"/>
      <c r="C26" s="97"/>
      <c r="D26" s="97"/>
      <c r="E26" s="97"/>
      <c r="F26" s="97"/>
      <c r="G26" s="97"/>
      <c r="H26" s="97"/>
      <c r="I26" s="97"/>
      <c r="J26" s="97"/>
      <c r="K26" s="97"/>
      <c r="L26" s="97"/>
      <c r="M26" s="97"/>
      <c r="N26" s="97"/>
      <c r="O26" s="97"/>
      <c r="P26" s="97"/>
      <c r="Q26" s="97"/>
      <c r="R26" s="97"/>
      <c r="S26" s="83">
        <f>S20+S22+S23+S24+S25</f>
        <v>-500</v>
      </c>
      <c r="T26" s="83"/>
      <c r="U26" s="83"/>
      <c r="V26" s="84"/>
    </row>
    <row r="27" spans="1:22" ht="18.75" customHeight="1" x14ac:dyDescent="0.25">
      <c r="A27" s="70"/>
      <c r="B27" s="70"/>
      <c r="C27" s="70"/>
      <c r="D27" s="70"/>
      <c r="E27" s="70"/>
      <c r="F27" s="70"/>
      <c r="G27" s="70"/>
      <c r="H27" s="70"/>
      <c r="I27" s="70"/>
      <c r="J27" s="70"/>
      <c r="K27" s="70"/>
      <c r="L27" s="70"/>
      <c r="M27" s="70"/>
      <c r="N27" s="70"/>
      <c r="O27" s="70"/>
      <c r="P27" s="70"/>
      <c r="Q27" s="70"/>
      <c r="R27" s="70"/>
      <c r="S27" s="70"/>
      <c r="T27" s="70"/>
      <c r="U27" s="70"/>
      <c r="V27" s="70"/>
    </row>
    <row r="28" spans="1:22" ht="18.75" customHeight="1" x14ac:dyDescent="0.25">
      <c r="A28" s="75" t="s">
        <v>66</v>
      </c>
      <c r="B28" s="48"/>
      <c r="C28" s="48"/>
      <c r="D28" s="48"/>
      <c r="E28" s="48"/>
      <c r="F28" s="48"/>
      <c r="G28" s="48"/>
      <c r="H28" s="48"/>
      <c r="I28" s="48"/>
      <c r="J28" s="48"/>
      <c r="K28" s="48"/>
      <c r="L28" s="48"/>
      <c r="M28" s="48"/>
      <c r="N28" s="48"/>
      <c r="O28" s="48"/>
      <c r="P28" s="48"/>
      <c r="Q28" s="48"/>
      <c r="R28" s="48"/>
      <c r="S28" s="71">
        <f>-S25</f>
        <v>0</v>
      </c>
      <c r="T28" s="71"/>
      <c r="U28" s="71"/>
      <c r="V28" s="72"/>
    </row>
    <row r="29" spans="1:22" ht="18.75" customHeight="1" x14ac:dyDescent="0.25">
      <c r="A29" s="75" t="s">
        <v>65</v>
      </c>
      <c r="B29" s="48"/>
      <c r="C29" s="48"/>
      <c r="D29" s="48"/>
      <c r="E29" s="48"/>
      <c r="F29" s="48"/>
      <c r="G29" s="48"/>
      <c r="H29" s="48"/>
      <c r="I29" s="48"/>
      <c r="J29" s="48"/>
      <c r="K29" s="48"/>
      <c r="L29" s="48"/>
      <c r="M29" s="48"/>
      <c r="N29" s="48"/>
      <c r="O29" s="48"/>
      <c r="P29" s="48"/>
      <c r="Q29" s="48"/>
      <c r="R29" s="48"/>
      <c r="S29" s="71">
        <f>S26</f>
        <v>-500</v>
      </c>
      <c r="T29" s="71"/>
      <c r="U29" s="71"/>
      <c r="V29" s="72"/>
    </row>
    <row r="30" spans="1:22" ht="18.75" customHeight="1" x14ac:dyDescent="0.25">
      <c r="A30" s="75" t="s">
        <v>1</v>
      </c>
      <c r="B30" s="48"/>
      <c r="C30" s="48"/>
      <c r="D30" s="48"/>
      <c r="E30" s="48"/>
      <c r="F30" s="48"/>
      <c r="G30" s="48"/>
      <c r="H30" s="48"/>
      <c r="I30" s="48"/>
      <c r="J30" s="48"/>
      <c r="K30" s="48"/>
      <c r="L30" s="48"/>
      <c r="M30" s="48"/>
      <c r="N30" s="48"/>
      <c r="O30" s="48"/>
      <c r="P30" s="48"/>
      <c r="Q30" s="48"/>
      <c r="R30" s="48"/>
      <c r="S30" s="28">
        <f>SUM(S28:S29)</f>
        <v>-500</v>
      </c>
      <c r="T30" s="28"/>
      <c r="U30" s="28"/>
      <c r="V30" s="29"/>
    </row>
    <row r="31" spans="1:22" ht="18.75" customHeight="1" x14ac:dyDescent="0.25">
      <c r="A31" s="75" t="s">
        <v>2</v>
      </c>
      <c r="B31" s="48"/>
      <c r="C31" s="48"/>
      <c r="D31" s="48"/>
      <c r="E31" s="48"/>
      <c r="F31" s="48"/>
      <c r="G31" s="48"/>
      <c r="H31" s="48"/>
      <c r="I31" s="48"/>
      <c r="J31" s="48"/>
      <c r="K31" s="48"/>
      <c r="L31" s="48"/>
      <c r="M31" s="48"/>
      <c r="N31" s="48"/>
      <c r="O31" s="48"/>
      <c r="P31" s="48"/>
      <c r="Q31" s="48"/>
      <c r="R31" s="48"/>
      <c r="S31" s="71">
        <f>-S23</f>
        <v>500</v>
      </c>
      <c r="T31" s="71"/>
      <c r="U31" s="71"/>
      <c r="V31" s="72"/>
    </row>
    <row r="32" spans="1:22" ht="18.75" customHeight="1" x14ac:dyDescent="0.25">
      <c r="A32" s="75" t="s">
        <v>5</v>
      </c>
      <c r="B32" s="48"/>
      <c r="C32" s="48"/>
      <c r="D32" s="48"/>
      <c r="E32" s="48"/>
      <c r="F32" s="48"/>
      <c r="G32" s="48"/>
      <c r="H32" s="48"/>
      <c r="I32" s="48"/>
      <c r="J32" s="48"/>
      <c r="K32" s="48"/>
      <c r="L32" s="48"/>
      <c r="M32" s="48"/>
      <c r="N32" s="48"/>
      <c r="O32" s="48"/>
      <c r="P32" s="48"/>
      <c r="Q32" s="48"/>
      <c r="R32" s="48"/>
      <c r="S32" s="71">
        <f>SUM(S30:S31)</f>
        <v>0</v>
      </c>
      <c r="T32" s="71"/>
      <c r="U32" s="71"/>
      <c r="V32" s="72"/>
    </row>
    <row r="33" spans="1:22" ht="18.75" customHeight="1" x14ac:dyDescent="0.25">
      <c r="A33" s="75" t="str">
        <f>IF(AND(O9-S32&gt;0,H12=TRUE), "Remaining Funds Available for CE Reimbursement","")</f>
        <v/>
      </c>
      <c r="B33" s="48"/>
      <c r="C33" s="48"/>
      <c r="D33" s="48"/>
      <c r="E33" s="48"/>
      <c r="F33" s="48"/>
      <c r="G33" s="48"/>
      <c r="H33" s="48"/>
      <c r="I33" s="48"/>
      <c r="J33" s="48"/>
      <c r="K33" s="48"/>
      <c r="L33" s="48"/>
      <c r="M33" s="48"/>
      <c r="N33" s="48"/>
      <c r="O33" s="48"/>
      <c r="P33" s="48"/>
      <c r="Q33" s="48"/>
      <c r="R33" s="48"/>
      <c r="S33" s="73" t="str">
        <f>IF(AND(O9-S32&gt;0,H12=TRUE),O9-S32,"")</f>
        <v/>
      </c>
      <c r="T33" s="73"/>
      <c r="U33" s="73"/>
      <c r="V33" s="74"/>
    </row>
    <row r="34" spans="1:22" ht="18.75" customHeight="1" x14ac:dyDescent="0.25">
      <c r="A34" s="69" t="s">
        <v>60</v>
      </c>
      <c r="B34" s="69"/>
      <c r="C34" s="69"/>
      <c r="D34" s="69"/>
      <c r="E34" s="69"/>
      <c r="F34" s="69"/>
      <c r="G34" s="69"/>
      <c r="H34" s="69"/>
      <c r="I34" s="69"/>
      <c r="J34" s="69"/>
      <c r="K34" s="69"/>
      <c r="L34" s="69"/>
      <c r="M34" s="69"/>
      <c r="N34" s="69"/>
      <c r="O34" s="69"/>
      <c r="P34" s="69"/>
      <c r="Q34" s="69"/>
      <c r="R34" s="69"/>
      <c r="S34" s="69"/>
      <c r="T34" s="69"/>
      <c r="U34" s="69"/>
      <c r="V34" s="69"/>
    </row>
    <row r="35" spans="1:22" ht="9" customHeight="1" x14ac:dyDescent="0.3">
      <c r="A35" s="77"/>
      <c r="B35" s="77"/>
      <c r="C35" s="77"/>
      <c r="D35" s="77"/>
      <c r="E35" s="77"/>
      <c r="F35" s="77"/>
      <c r="G35" s="77"/>
      <c r="H35" s="77"/>
      <c r="I35" s="77"/>
      <c r="J35" s="77"/>
      <c r="K35" s="77"/>
      <c r="L35" s="77"/>
      <c r="M35" s="77"/>
      <c r="N35" s="77"/>
      <c r="O35" s="77"/>
      <c r="P35" s="77"/>
      <c r="Q35" s="77"/>
      <c r="R35" s="77"/>
      <c r="S35" s="77"/>
      <c r="T35" s="77"/>
      <c r="U35" s="77"/>
      <c r="V35" s="77"/>
    </row>
    <row r="36" spans="1:22" ht="52.5" customHeight="1" x14ac:dyDescent="0.25">
      <c r="A36" s="76" t="s">
        <v>94</v>
      </c>
      <c r="B36" s="76"/>
      <c r="C36" s="76"/>
      <c r="D36" s="76"/>
      <c r="E36" s="76"/>
      <c r="F36" s="76"/>
      <c r="G36" s="76"/>
      <c r="H36" s="76"/>
      <c r="I36" s="76"/>
      <c r="J36" s="76"/>
      <c r="K36" s="76"/>
      <c r="L36" s="76"/>
      <c r="M36" s="76"/>
      <c r="N36" s="76"/>
      <c r="O36" s="76"/>
      <c r="P36" s="76"/>
      <c r="Q36" s="76"/>
      <c r="R36" s="76"/>
      <c r="S36" s="76"/>
      <c r="T36" s="76"/>
      <c r="U36" s="76"/>
      <c r="V36" s="76"/>
    </row>
    <row r="37" spans="1:22" ht="18.75" customHeight="1" x14ac:dyDescent="0.25">
      <c r="A37" s="68" t="s">
        <v>41</v>
      </c>
      <c r="B37" s="68"/>
      <c r="C37" s="68"/>
      <c r="D37" s="68"/>
      <c r="E37" s="68"/>
      <c r="F37" s="68"/>
      <c r="G37" s="68"/>
      <c r="H37" s="68"/>
      <c r="I37" s="68"/>
      <c r="J37" s="68"/>
      <c r="K37" s="52"/>
      <c r="L37" s="9"/>
      <c r="M37" s="9"/>
      <c r="N37" s="68" t="s">
        <v>42</v>
      </c>
      <c r="O37" s="68"/>
      <c r="P37" s="68"/>
      <c r="Q37" s="68"/>
      <c r="R37" s="68"/>
      <c r="S37" s="68"/>
      <c r="T37" s="68"/>
      <c r="U37" s="68"/>
      <c r="V37" s="68"/>
    </row>
    <row r="38" spans="1:22" ht="18.75" customHeight="1" x14ac:dyDescent="0.25">
      <c r="A38" s="78"/>
      <c r="B38" s="78"/>
      <c r="C38" s="78"/>
      <c r="D38" s="78"/>
      <c r="E38" s="78"/>
      <c r="F38" s="78"/>
      <c r="G38" s="78"/>
      <c r="H38" s="78"/>
      <c r="I38" s="78"/>
      <c r="J38" s="78"/>
      <c r="K38" s="52"/>
      <c r="L38" s="9"/>
      <c r="M38" s="9"/>
      <c r="N38" s="79"/>
      <c r="O38" s="79"/>
      <c r="P38" s="79"/>
      <c r="Q38" s="79"/>
      <c r="R38" s="79"/>
      <c r="S38" s="79"/>
      <c r="T38" s="79"/>
      <c r="U38" s="79"/>
      <c r="V38" s="79"/>
    </row>
    <row r="39" spans="1:22" ht="18.75" customHeight="1" x14ac:dyDescent="0.25">
      <c r="A39" s="78"/>
      <c r="B39" s="78"/>
      <c r="C39" s="78"/>
      <c r="D39" s="78"/>
      <c r="E39" s="78"/>
      <c r="F39" s="78"/>
      <c r="G39" s="78"/>
      <c r="H39" s="78"/>
      <c r="I39" s="78"/>
      <c r="J39" s="78"/>
      <c r="K39" s="52"/>
      <c r="L39" s="9"/>
      <c r="M39" s="9"/>
      <c r="N39" s="79"/>
      <c r="O39" s="79"/>
      <c r="P39" s="79"/>
      <c r="Q39" s="79"/>
      <c r="R39" s="79"/>
      <c r="S39" s="79"/>
      <c r="T39" s="79"/>
      <c r="U39" s="79"/>
      <c r="V39" s="79"/>
    </row>
    <row r="40" spans="1:22" ht="18.75" customHeight="1" x14ac:dyDescent="0.25">
      <c r="A40" s="78"/>
      <c r="B40" s="78"/>
      <c r="C40" s="78"/>
      <c r="D40" s="78"/>
      <c r="E40" s="78"/>
      <c r="F40" s="78"/>
      <c r="G40" s="78"/>
      <c r="H40" s="78"/>
      <c r="I40" s="78"/>
      <c r="J40" s="78"/>
      <c r="K40" s="52"/>
      <c r="L40" s="9"/>
      <c r="M40" s="9"/>
      <c r="N40" s="79"/>
      <c r="O40" s="79"/>
      <c r="P40" s="79"/>
      <c r="Q40" s="79"/>
      <c r="R40" s="79"/>
      <c r="S40" s="79"/>
      <c r="T40" s="79"/>
      <c r="U40" s="79"/>
      <c r="V40" s="79"/>
    </row>
    <row r="41" spans="1:22" ht="18.75" customHeight="1" x14ac:dyDescent="0.25">
      <c r="A41" s="67" t="s">
        <v>97</v>
      </c>
      <c r="B41" s="67"/>
      <c r="C41" s="67"/>
      <c r="D41" s="67"/>
      <c r="E41" s="67"/>
      <c r="F41" s="67"/>
      <c r="G41" s="67"/>
      <c r="H41" s="67"/>
      <c r="I41" s="67"/>
      <c r="J41" s="67"/>
      <c r="K41" s="8"/>
      <c r="L41" s="8"/>
      <c r="M41" s="8"/>
      <c r="N41" s="67" t="s">
        <v>97</v>
      </c>
      <c r="O41" s="67"/>
      <c r="P41" s="67"/>
      <c r="Q41" s="67"/>
      <c r="R41" s="67"/>
      <c r="S41" s="67"/>
      <c r="T41" s="67"/>
      <c r="U41" s="67"/>
      <c r="V41" s="67"/>
    </row>
  </sheetData>
  <sheetProtection password="C88A" sheet="1" objects="1" scenarios="1"/>
  <mergeCells count="108">
    <mergeCell ref="A41:J41"/>
    <mergeCell ref="N41:V41"/>
    <mergeCell ref="A34:V34"/>
    <mergeCell ref="A35:V35"/>
    <mergeCell ref="A36:V36"/>
    <mergeCell ref="A37:J37"/>
    <mergeCell ref="K37:K40"/>
    <mergeCell ref="N37:V37"/>
    <mergeCell ref="A38:J40"/>
    <mergeCell ref="N38:V40"/>
    <mergeCell ref="A31:R31"/>
    <mergeCell ref="S31:V31"/>
    <mergeCell ref="A32:R32"/>
    <mergeCell ref="S32:V32"/>
    <mergeCell ref="A33:R33"/>
    <mergeCell ref="S33:V33"/>
    <mergeCell ref="A27:V27"/>
    <mergeCell ref="A28:R28"/>
    <mergeCell ref="S28:V28"/>
    <mergeCell ref="A29:R29"/>
    <mergeCell ref="S29:V29"/>
    <mergeCell ref="A30:R30"/>
    <mergeCell ref="S30:V30"/>
    <mergeCell ref="S24:V24"/>
    <mergeCell ref="A25:B25"/>
    <mergeCell ref="C25:R25"/>
    <mergeCell ref="S25:V25"/>
    <mergeCell ref="A26:R26"/>
    <mergeCell ref="S26:V26"/>
    <mergeCell ref="A24:B24"/>
    <mergeCell ref="C24:G24"/>
    <mergeCell ref="H24:I24"/>
    <mergeCell ref="J24:L24"/>
    <mergeCell ref="M24:O24"/>
    <mergeCell ref="P24:R24"/>
    <mergeCell ref="A22:B22"/>
    <mergeCell ref="C22:F22"/>
    <mergeCell ref="G22:H22"/>
    <mergeCell ref="I22:R22"/>
    <mergeCell ref="S22:V22"/>
    <mergeCell ref="A23:B23"/>
    <mergeCell ref="C23:R23"/>
    <mergeCell ref="S23:V23"/>
    <mergeCell ref="A20:R20"/>
    <mergeCell ref="S20:V20"/>
    <mergeCell ref="A21:F21"/>
    <mergeCell ref="G21:H21"/>
    <mergeCell ref="I21:R21"/>
    <mergeCell ref="S21:V21"/>
    <mergeCell ref="S17:V17"/>
    <mergeCell ref="A18:R18"/>
    <mergeCell ref="S18:V18"/>
    <mergeCell ref="A19:B19"/>
    <mergeCell ref="C19:R19"/>
    <mergeCell ref="S19:V19"/>
    <mergeCell ref="A17:B17"/>
    <mergeCell ref="C17:F17"/>
    <mergeCell ref="G17:H17"/>
    <mergeCell ref="I17:L17"/>
    <mergeCell ref="M17:O17"/>
    <mergeCell ref="P17:R17"/>
    <mergeCell ref="A15:B15"/>
    <mergeCell ref="C15:R15"/>
    <mergeCell ref="S15:V15"/>
    <mergeCell ref="A16:B16"/>
    <mergeCell ref="C16:R16"/>
    <mergeCell ref="S16:V16"/>
    <mergeCell ref="A12:F12"/>
    <mergeCell ref="H12:I12"/>
    <mergeCell ref="J12:R12"/>
    <mergeCell ref="S12:V12"/>
    <mergeCell ref="A14:R14"/>
    <mergeCell ref="S14:V14"/>
    <mergeCell ref="A10:E10"/>
    <mergeCell ref="F10:I10"/>
    <mergeCell ref="K10:R10"/>
    <mergeCell ref="S10:V10"/>
    <mergeCell ref="A11:F11"/>
    <mergeCell ref="G11:I11"/>
    <mergeCell ref="J11:L11"/>
    <mergeCell ref="M11:O11"/>
    <mergeCell ref="P11:R11"/>
    <mergeCell ref="S11:V11"/>
    <mergeCell ref="A7:D7"/>
    <mergeCell ref="E7:H7"/>
    <mergeCell ref="I7:V7"/>
    <mergeCell ref="A8:D8"/>
    <mergeCell ref="E8:H8"/>
    <mergeCell ref="A9:D9"/>
    <mergeCell ref="E9:H9"/>
    <mergeCell ref="J9:N9"/>
    <mergeCell ref="O9:R9"/>
    <mergeCell ref="S9:V9"/>
    <mergeCell ref="A5:E5"/>
    <mergeCell ref="F5:I5"/>
    <mergeCell ref="J5:O5"/>
    <mergeCell ref="P5:S5"/>
    <mergeCell ref="A6:C6"/>
    <mergeCell ref="D6:J6"/>
    <mergeCell ref="L6:N6"/>
    <mergeCell ref="O6:R6"/>
    <mergeCell ref="E1:V1"/>
    <mergeCell ref="A2:V2"/>
    <mergeCell ref="A3:E3"/>
    <mergeCell ref="F3:H3"/>
    <mergeCell ref="I3:V3"/>
    <mergeCell ref="A4:E4"/>
    <mergeCell ref="F4:V4"/>
  </mergeCells>
  <dataValidations count="1">
    <dataValidation type="list" allowBlank="1" showInputMessage="1" showErrorMessage="1" sqref="G12" xr:uid="{00000000-0002-0000-0200-000000000000}">
      <formula1>Final</formula1>
    </dataValidation>
  </dataValidations>
  <printOptions horizontalCentered="1" verticalCentered="1"/>
  <pageMargins left="0.7" right="0.7" top="0.25" bottom="0.5" header="0.3" footer="0.3"/>
  <pageSetup scale="87" orientation="portrait" r:id="rId1"/>
  <headerFooter>
    <oddFooter>&amp;R&amp;"Arial,Regular"&amp;10DOT Form 1313 Rev. 11/2015</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Read Me</vt:lpstr>
      <vt:lpstr>Example</vt:lpstr>
      <vt:lpstr>PR01</vt:lpstr>
      <vt:lpstr>Final</vt:lpstr>
      <vt:lpstr>'Read Me'!Print_Area</vt:lpstr>
    </vt:vector>
  </TitlesOfParts>
  <Company>Kansas Department of Transportation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wlegge@ksdot.org</dc:creator>
  <cp:lastModifiedBy>David Northup [KDOT]</cp:lastModifiedBy>
  <cp:lastPrinted>2015-11-18T21:34:53Z</cp:lastPrinted>
  <dcterms:created xsi:type="dcterms:W3CDTF">2015-02-25T16:14:44Z</dcterms:created>
  <dcterms:modified xsi:type="dcterms:W3CDTF">2022-11-17T13:12:16Z</dcterms:modified>
</cp:coreProperties>
</file>