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05" windowWidth="17340" windowHeight="10830" tabRatio="239"/>
  </bookViews>
  <sheets>
    <sheet name="Estimate" sheetId="1" r:id="rId1"/>
  </sheets>
  <definedNames>
    <definedName name="_xlnm.Print_Area" localSheetId="0">Estimate!$A$1:$J$156</definedName>
    <definedName name="_xlnm.Print_Titles" localSheetId="0">Estimate!$1:$5</definedName>
  </definedNames>
  <calcPr calcId="145621" fullCalcOnLoad="1"/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J12" i="1"/>
  <c r="H10" i="1"/>
  <c r="J10" i="1"/>
  <c r="H6" i="1"/>
  <c r="I10" i="1"/>
  <c r="I9" i="1"/>
  <c r="I8" i="1"/>
  <c r="I7" i="1"/>
  <c r="I148" i="1"/>
  <c r="H148" i="1"/>
  <c r="J148" i="1"/>
  <c r="I147" i="1"/>
  <c r="H147" i="1"/>
  <c r="I146" i="1"/>
  <c r="H146" i="1"/>
  <c r="I144" i="1"/>
  <c r="H144" i="1"/>
  <c r="I143" i="1"/>
  <c r="H143" i="1"/>
  <c r="I141" i="1"/>
  <c r="H141" i="1"/>
  <c r="I140" i="1"/>
  <c r="H140" i="1"/>
  <c r="J140" i="1"/>
  <c r="I138" i="1"/>
  <c r="H138" i="1"/>
  <c r="J138" i="1"/>
  <c r="I137" i="1"/>
  <c r="H137" i="1"/>
  <c r="I136" i="1"/>
  <c r="H136" i="1"/>
  <c r="J136" i="1"/>
  <c r="I135" i="1"/>
  <c r="H135" i="1"/>
  <c r="I134" i="1"/>
  <c r="H134" i="1"/>
  <c r="I133" i="1"/>
  <c r="J133" i="1"/>
  <c r="H133" i="1"/>
  <c r="I132" i="1"/>
  <c r="H132" i="1"/>
  <c r="J132" i="1"/>
  <c r="I131" i="1"/>
  <c r="H131" i="1"/>
  <c r="J131" i="1"/>
  <c r="I130" i="1"/>
  <c r="H130" i="1"/>
  <c r="J130" i="1"/>
  <c r="I129" i="1"/>
  <c r="H129" i="1"/>
  <c r="J129" i="1"/>
  <c r="I128" i="1"/>
  <c r="H128" i="1"/>
  <c r="I127" i="1"/>
  <c r="H127" i="1"/>
  <c r="J127" i="1"/>
  <c r="I125" i="1"/>
  <c r="H125" i="1"/>
  <c r="I124" i="1"/>
  <c r="J124" i="1"/>
  <c r="H124" i="1"/>
  <c r="I123" i="1"/>
  <c r="H123" i="1"/>
  <c r="J123" i="1"/>
  <c r="I122" i="1"/>
  <c r="H122" i="1"/>
  <c r="I121" i="1"/>
  <c r="H121" i="1"/>
  <c r="I120" i="1"/>
  <c r="H120" i="1"/>
  <c r="J120" i="1"/>
  <c r="I118" i="1"/>
  <c r="H118" i="1"/>
  <c r="J118" i="1"/>
  <c r="I117" i="1"/>
  <c r="H117" i="1"/>
  <c r="I116" i="1"/>
  <c r="H116" i="1"/>
  <c r="I115" i="1"/>
  <c r="H115" i="1"/>
  <c r="J115" i="1"/>
  <c r="I114" i="1"/>
  <c r="H114" i="1"/>
  <c r="J114" i="1"/>
  <c r="I113" i="1"/>
  <c r="H113" i="1"/>
  <c r="I112" i="1"/>
  <c r="H112" i="1"/>
  <c r="I111" i="1"/>
  <c r="H111" i="1"/>
  <c r="J111" i="1"/>
  <c r="I110" i="1"/>
  <c r="H110" i="1"/>
  <c r="J110" i="1"/>
  <c r="I109" i="1"/>
  <c r="H109" i="1"/>
  <c r="I107" i="1"/>
  <c r="H107" i="1"/>
  <c r="J107" i="1"/>
  <c r="I106" i="1"/>
  <c r="H106" i="1"/>
  <c r="J106" i="1"/>
  <c r="I104" i="1"/>
  <c r="H104" i="1"/>
  <c r="I103" i="1"/>
  <c r="J103" i="1"/>
  <c r="H103" i="1"/>
  <c r="I102" i="1"/>
  <c r="H102" i="1"/>
  <c r="J102" i="1"/>
  <c r="I101" i="1"/>
  <c r="H101" i="1"/>
  <c r="I100" i="1"/>
  <c r="H100" i="1"/>
  <c r="I99" i="1"/>
  <c r="H99" i="1"/>
  <c r="J99" i="1"/>
  <c r="I98" i="1"/>
  <c r="H98" i="1"/>
  <c r="J98" i="1"/>
  <c r="I97" i="1"/>
  <c r="H97" i="1"/>
  <c r="I96" i="1"/>
  <c r="H96" i="1"/>
  <c r="I95" i="1"/>
  <c r="H95" i="1"/>
  <c r="J95" i="1"/>
  <c r="I94" i="1"/>
  <c r="H94" i="1"/>
  <c r="I93" i="1"/>
  <c r="H93" i="1"/>
  <c r="J93" i="1"/>
  <c r="I92" i="1"/>
  <c r="H92" i="1"/>
  <c r="J92" i="1"/>
  <c r="I91" i="1"/>
  <c r="H91" i="1"/>
  <c r="J91" i="1"/>
  <c r="I90" i="1"/>
  <c r="H90" i="1"/>
  <c r="J90" i="1"/>
  <c r="I89" i="1"/>
  <c r="H89" i="1"/>
  <c r="J89" i="1"/>
  <c r="I88" i="1"/>
  <c r="H88" i="1"/>
  <c r="I87" i="1"/>
  <c r="H87" i="1"/>
  <c r="I86" i="1"/>
  <c r="H86" i="1"/>
  <c r="I85" i="1"/>
  <c r="J85" i="1"/>
  <c r="H85" i="1"/>
  <c r="I84" i="1"/>
  <c r="H84" i="1"/>
  <c r="J84" i="1"/>
  <c r="I83" i="1"/>
  <c r="H83" i="1"/>
  <c r="J83" i="1"/>
  <c r="I82" i="1"/>
  <c r="H82" i="1"/>
  <c r="J82" i="1"/>
  <c r="I81" i="1"/>
  <c r="H81" i="1"/>
  <c r="I79" i="1"/>
  <c r="H79" i="1"/>
  <c r="I78" i="1"/>
  <c r="H78" i="1"/>
  <c r="J78" i="1"/>
  <c r="I77" i="1"/>
  <c r="H77" i="1"/>
  <c r="I76" i="1"/>
  <c r="J76" i="1"/>
  <c r="H76" i="1"/>
  <c r="I74" i="1"/>
  <c r="H74" i="1"/>
  <c r="I73" i="1"/>
  <c r="H73" i="1"/>
  <c r="I72" i="1"/>
  <c r="H72" i="1"/>
  <c r="I71" i="1"/>
  <c r="I153" i="1"/>
  <c r="H71" i="1"/>
  <c r="I70" i="1"/>
  <c r="H70" i="1"/>
  <c r="I69" i="1"/>
  <c r="J69" i="1"/>
  <c r="H69" i="1"/>
  <c r="I68" i="1"/>
  <c r="H68" i="1"/>
  <c r="J68" i="1"/>
  <c r="I67" i="1"/>
  <c r="H67" i="1"/>
  <c r="I66" i="1"/>
  <c r="H66" i="1"/>
  <c r="J66" i="1"/>
  <c r="I65" i="1"/>
  <c r="H65" i="1"/>
  <c r="I64" i="1"/>
  <c r="J64" i="1"/>
  <c r="H64" i="1"/>
  <c r="I63" i="1"/>
  <c r="H63" i="1"/>
  <c r="J63" i="1"/>
  <c r="I62" i="1"/>
  <c r="H62" i="1"/>
  <c r="J62" i="1"/>
  <c r="I61" i="1"/>
  <c r="H61" i="1"/>
  <c r="J61" i="1"/>
  <c r="I60" i="1"/>
  <c r="H60" i="1"/>
  <c r="J60" i="1"/>
  <c r="I59" i="1"/>
  <c r="H59" i="1"/>
  <c r="I58" i="1"/>
  <c r="H58" i="1"/>
  <c r="I57" i="1"/>
  <c r="H57" i="1"/>
  <c r="J57" i="1"/>
  <c r="I56" i="1"/>
  <c r="H56" i="1"/>
  <c r="J56" i="1"/>
  <c r="I55" i="1"/>
  <c r="J55" i="1"/>
  <c r="H55" i="1"/>
  <c r="I54" i="1"/>
  <c r="J54" i="1"/>
  <c r="H54" i="1"/>
  <c r="I52" i="1"/>
  <c r="H52" i="1"/>
  <c r="J52" i="1"/>
  <c r="I51" i="1"/>
  <c r="H51" i="1"/>
  <c r="I50" i="1"/>
  <c r="H50" i="1"/>
  <c r="J50" i="1"/>
  <c r="I48" i="1"/>
  <c r="H48" i="1"/>
  <c r="I47" i="1"/>
  <c r="H47" i="1"/>
  <c r="I46" i="1"/>
  <c r="H46" i="1"/>
  <c r="I44" i="1"/>
  <c r="H44" i="1"/>
  <c r="I43" i="1"/>
  <c r="H43" i="1"/>
  <c r="J43" i="1"/>
  <c r="I42" i="1"/>
  <c r="H42" i="1"/>
  <c r="J42" i="1"/>
  <c r="I41" i="1"/>
  <c r="H41" i="1"/>
  <c r="I40" i="1"/>
  <c r="H40" i="1"/>
  <c r="J40" i="1"/>
  <c r="I39" i="1"/>
  <c r="H39" i="1"/>
  <c r="I38" i="1"/>
  <c r="H38" i="1"/>
  <c r="I37" i="1"/>
  <c r="H37" i="1"/>
  <c r="J37" i="1"/>
  <c r="I36" i="1"/>
  <c r="H36" i="1"/>
  <c r="J36" i="1"/>
  <c r="I35" i="1"/>
  <c r="H35" i="1"/>
  <c r="I34" i="1"/>
  <c r="H34" i="1"/>
  <c r="J34" i="1"/>
  <c r="I32" i="1"/>
  <c r="H32" i="1"/>
  <c r="I31" i="1"/>
  <c r="J31" i="1"/>
  <c r="H31" i="1"/>
  <c r="I30" i="1"/>
  <c r="H30" i="1"/>
  <c r="I29" i="1"/>
  <c r="H29" i="1"/>
  <c r="I28" i="1"/>
  <c r="H28" i="1"/>
  <c r="I27" i="1"/>
  <c r="H27" i="1"/>
  <c r="I26" i="1"/>
  <c r="H26" i="1"/>
  <c r="I25" i="1"/>
  <c r="J25" i="1"/>
  <c r="H25" i="1"/>
  <c r="I23" i="1"/>
  <c r="H23" i="1"/>
  <c r="J23" i="1"/>
  <c r="I22" i="1"/>
  <c r="H22" i="1"/>
  <c r="I21" i="1"/>
  <c r="H21" i="1"/>
  <c r="J21" i="1"/>
  <c r="I19" i="1"/>
  <c r="H19" i="1"/>
  <c r="I18" i="1"/>
  <c r="H18" i="1"/>
  <c r="H16" i="1"/>
  <c r="J16" i="1"/>
  <c r="H15" i="1"/>
  <c r="J15" i="1"/>
  <c r="H14" i="1"/>
  <c r="J14" i="1"/>
  <c r="H13" i="1"/>
  <c r="J13" i="1"/>
  <c r="H12" i="1"/>
  <c r="F148" i="1"/>
  <c r="F147" i="1"/>
  <c r="F146" i="1"/>
  <c r="F144" i="1"/>
  <c r="F143" i="1"/>
  <c r="F141" i="1"/>
  <c r="F140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5" i="1"/>
  <c r="F124" i="1"/>
  <c r="F123" i="1"/>
  <c r="F122" i="1"/>
  <c r="F121" i="1"/>
  <c r="F120" i="1"/>
  <c r="F118" i="1"/>
  <c r="F117" i="1"/>
  <c r="F116" i="1"/>
  <c r="F115" i="1"/>
  <c r="F114" i="1"/>
  <c r="F113" i="1"/>
  <c r="F112" i="1"/>
  <c r="F111" i="1"/>
  <c r="F110" i="1"/>
  <c r="F109" i="1"/>
  <c r="F107" i="1"/>
  <c r="F106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79" i="1"/>
  <c r="F78" i="1"/>
  <c r="F77" i="1"/>
  <c r="F76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F51" i="1"/>
  <c r="F50" i="1"/>
  <c r="F48" i="1"/>
  <c r="F47" i="1"/>
  <c r="F46" i="1"/>
  <c r="F44" i="1"/>
  <c r="F43" i="1"/>
  <c r="F42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7" i="1"/>
  <c r="F26" i="1"/>
  <c r="F25" i="1"/>
  <c r="F23" i="1"/>
  <c r="F22" i="1"/>
  <c r="F21" i="1"/>
  <c r="F19" i="1"/>
  <c r="F18" i="1"/>
  <c r="F16" i="1"/>
  <c r="F15" i="1"/>
  <c r="F14" i="1"/>
  <c r="F13" i="1"/>
  <c r="F12" i="1"/>
  <c r="H9" i="1"/>
  <c r="J9" i="1"/>
  <c r="H8" i="1"/>
  <c r="J8" i="1"/>
  <c r="H7" i="1"/>
  <c r="I6" i="1"/>
  <c r="F10" i="1"/>
  <c r="F9" i="1"/>
  <c r="F8" i="1"/>
  <c r="F7" i="1"/>
  <c r="F6" i="1"/>
  <c r="J22" i="1"/>
  <c r="J41" i="1"/>
  <c r="J77" i="1"/>
  <c r="J94" i="1"/>
  <c r="J39" i="1"/>
  <c r="J48" i="1"/>
  <c r="J71" i="1"/>
  <c r="J79" i="1"/>
  <c r="J88" i="1"/>
  <c r="J51" i="1"/>
  <c r="J134" i="1"/>
  <c r="I154" i="1"/>
  <c r="J144" i="1"/>
  <c r="J38" i="1"/>
  <c r="I156" i="1"/>
  <c r="J19" i="1"/>
  <c r="J28" i="1"/>
  <c r="J32" i="1"/>
  <c r="J72" i="1"/>
  <c r="J116" i="1"/>
  <c r="J128" i="1"/>
  <c r="J146" i="1"/>
  <c r="I152" i="1"/>
  <c r="J29" i="1"/>
  <c r="J58" i="1"/>
  <c r="J97" i="1"/>
  <c r="J100" i="1"/>
  <c r="J113" i="1"/>
  <c r="J117" i="1"/>
  <c r="J121" i="1"/>
  <c r="H152" i="1"/>
  <c r="J59" i="1"/>
  <c r="J122" i="1"/>
  <c r="H153" i="1"/>
  <c r="J81" i="1"/>
  <c r="J125" i="1"/>
  <c r="J7" i="1"/>
  <c r="J73" i="1"/>
  <c r="J44" i="1"/>
  <c r="J67" i="1"/>
  <c r="J70" i="1"/>
  <c r="J74" i="1"/>
  <c r="J96" i="1"/>
  <c r="J112" i="1"/>
  <c r="J137" i="1"/>
  <c r="J147" i="1"/>
  <c r="J46" i="1"/>
  <c r="J86" i="1"/>
  <c r="J109" i="1"/>
  <c r="H156" i="1"/>
  <c r="J6" i="1"/>
  <c r="J18" i="1"/>
  <c r="J35" i="1"/>
  <c r="J47" i="1"/>
  <c r="J65" i="1"/>
  <c r="J87" i="1"/>
  <c r="J101" i="1"/>
  <c r="J104" i="1"/>
  <c r="J135" i="1"/>
  <c r="J152" i="1"/>
  <c r="H154" i="1"/>
  <c r="H150" i="1"/>
  <c r="J26" i="1"/>
  <c r="J30" i="1"/>
  <c r="J141" i="1"/>
  <c r="I150" i="1"/>
  <c r="J27" i="1"/>
  <c r="J143" i="1"/>
  <c r="J154" i="1"/>
  <c r="J156" i="1"/>
  <c r="J153" i="1"/>
  <c r="J150" i="1"/>
</calcChain>
</file>

<file path=xl/sharedStrings.xml><?xml version="1.0" encoding="utf-8"?>
<sst xmlns="http://schemas.openxmlformats.org/spreadsheetml/2006/main" count="293" uniqueCount="157">
  <si>
    <t>Unit</t>
  </si>
  <si>
    <t>Quantity</t>
  </si>
  <si>
    <t>Total</t>
  </si>
  <si>
    <t>Contractor Construction Staking</t>
  </si>
  <si>
    <t>Lump Sum</t>
  </si>
  <si>
    <t>Clearing and Grubbing</t>
  </si>
  <si>
    <t>Each</t>
  </si>
  <si>
    <t>Removal of Existing Structures</t>
  </si>
  <si>
    <t>Force Account (Set)</t>
  </si>
  <si>
    <t>Street Sweeping</t>
  </si>
  <si>
    <t>Street Washing</t>
  </si>
  <si>
    <t>Concrete Median Nose</t>
  </si>
  <si>
    <t>Concrete Paver Stones</t>
  </si>
  <si>
    <t>Traffic Control</t>
  </si>
  <si>
    <t>Ton</t>
  </si>
  <si>
    <t>Sq. Yd.</t>
  </si>
  <si>
    <t>Lane Mile</t>
  </si>
  <si>
    <t>Lin. Ft.</t>
  </si>
  <si>
    <t>Sq. Ft.</t>
  </si>
  <si>
    <t>Acre</t>
  </si>
  <si>
    <t>Asphaltic Concrete Intermediate Course</t>
  </si>
  <si>
    <t>Sediment Removal</t>
  </si>
  <si>
    <t>Land Corner Monument Box</t>
  </si>
  <si>
    <t>Temporary Surfacing Material (Type AB-3)</t>
  </si>
  <si>
    <t>Asphaltic Concrete Surface Course</t>
  </si>
  <si>
    <t>Fly Ash</t>
  </si>
  <si>
    <t>Manipulation For Fly Ash Treated Subgrade (8")</t>
  </si>
  <si>
    <t>Special Cleaning of Milled Surfaces</t>
  </si>
  <si>
    <t>15" Storm Sewer (RCP Class III)</t>
  </si>
  <si>
    <t>Concrete Pipe Collar</t>
  </si>
  <si>
    <t>Curb (Type D)</t>
  </si>
  <si>
    <t>Unclassified Excavation</t>
  </si>
  <si>
    <t>Cu. Yd.</t>
  </si>
  <si>
    <t>Compaction of Earthwork (All Types)</t>
  </si>
  <si>
    <t>Topsoil</t>
  </si>
  <si>
    <t>Curb and Gutter, Combined (Type A)</t>
  </si>
  <si>
    <t>Curb and Gutter, Combined (Type B)</t>
  </si>
  <si>
    <t>Curb and Gutter, Combined (Type C)</t>
  </si>
  <si>
    <t>Sidewalk Construction (4")</t>
  </si>
  <si>
    <t>Sidewalk Ramp with Detectable Warning Surface</t>
  </si>
  <si>
    <t>Detectable Warning Surface</t>
  </si>
  <si>
    <t>Inlet (6' x 4') (Curb)</t>
  </si>
  <si>
    <t>Inlet (8' x 4') (Curb)</t>
  </si>
  <si>
    <t>Junction Box (4' x 4')</t>
  </si>
  <si>
    <t>Permanent Traffic Control Signs</t>
  </si>
  <si>
    <t>1-3/4" x 1-3/4" Sign Posts</t>
  </si>
  <si>
    <t>2" x 2" Sign Post Anchors</t>
  </si>
  <si>
    <t>2-1/4" x 2-1/4" Anchor Sleeves</t>
  </si>
  <si>
    <t>Hydraulic Mulching</t>
  </si>
  <si>
    <t>Temporary Surfacing Material (Commercial Grade Asphaltic Concrete)</t>
  </si>
  <si>
    <t>Fiber Optic Communication System</t>
  </si>
  <si>
    <t>4" White Thermoplastic</t>
  </si>
  <si>
    <t>6" White Thermoplastic</t>
  </si>
  <si>
    <t>4" Yellow Thermoplastic</t>
  </si>
  <si>
    <t>12" White Pre-formed Thermoplastic</t>
  </si>
  <si>
    <t>24" White Pre-formed Thermoplastic</t>
  </si>
  <si>
    <t>White Arrows Pre-formed Thermoplastic</t>
  </si>
  <si>
    <t>Interim Pavement Markings</t>
  </si>
  <si>
    <t>DATE:</t>
  </si>
  <si>
    <t>Item No.</t>
  </si>
  <si>
    <t>Item</t>
  </si>
  <si>
    <t>Unit Price</t>
  </si>
  <si>
    <t xml:space="preserve"> </t>
  </si>
  <si>
    <t>Milling (Total Width Cut) (2")</t>
  </si>
  <si>
    <t>Pothole Repair</t>
  </si>
  <si>
    <t>Curb and Gutter, Combined (Type E)</t>
  </si>
  <si>
    <t xml:space="preserve">KCMMB 4K Concrete (ISRW) </t>
  </si>
  <si>
    <t>Handrail (Metal) (42")</t>
  </si>
  <si>
    <t>Manhole (Sanitary) (48"to 60" Dia.)</t>
  </si>
  <si>
    <t>Sanitary Sewer Encasement</t>
  </si>
  <si>
    <t>Adjustment of Manholes</t>
  </si>
  <si>
    <t>Adjustment of Curb Inlet</t>
  </si>
  <si>
    <t>Adjustment of Junction Box</t>
  </si>
  <si>
    <t>30" Storm Sewer (RCP Class III)</t>
  </si>
  <si>
    <t>48" Storm Sewer (RCP Class III)</t>
  </si>
  <si>
    <t>Fescue Sod</t>
  </si>
  <si>
    <t>Temporary Seeding</t>
  </si>
  <si>
    <t>Silt Fence</t>
  </si>
  <si>
    <t>Rock Barrier (6")</t>
  </si>
  <si>
    <t>Straw Wattles</t>
  </si>
  <si>
    <t>Inlet Protection</t>
  </si>
  <si>
    <t>Street Lighting Installation</t>
  </si>
  <si>
    <t>PROJECT: Quivira Road Widening (99th Street to 105th Street) (TH-0948)</t>
  </si>
  <si>
    <t xml:space="preserve">Maintenance Bond </t>
  </si>
  <si>
    <t>Excavation (Unsuitable)</t>
  </si>
  <si>
    <t>Excavation (Unstable)</t>
  </si>
  <si>
    <t>Temporary Surfacing Material (Commercial Grade Asphaltic Concrete)(Sidewalk)</t>
  </si>
  <si>
    <t>Aggregate Base Course (OP Special)</t>
  </si>
  <si>
    <t>Concrete Pavement (6" Entrance)</t>
  </si>
  <si>
    <t xml:space="preserve">KCMMB 4K Concrete (Steps) </t>
  </si>
  <si>
    <t>Modification of Structure (Curb Inlet to Junction Box)</t>
  </si>
  <si>
    <t>Inlet (5' x 3') (Curb)</t>
  </si>
  <si>
    <t>Inlet (6' x 3') (Curb)</t>
  </si>
  <si>
    <t>Inlet (6' x 5') (Curb)</t>
  </si>
  <si>
    <t>Inlet (6' x 3') (Curb) (with Flume)</t>
  </si>
  <si>
    <t>Inlet (6' x 4') (Curb) (with Flume)</t>
  </si>
  <si>
    <t>Inlet (8' x 3') (Curb) (with Flume)</t>
  </si>
  <si>
    <t>Inlet (10' x 3') (Curb) (with Flume)</t>
  </si>
  <si>
    <t>Junction Box (8' x 4')</t>
  </si>
  <si>
    <t>21" Storm Sewer (RCP Class III)</t>
  </si>
  <si>
    <t>Pipe Underdrain (6")(Type H or Type L)</t>
  </si>
  <si>
    <t>Outlet Pipe (6")(Type K or Type E)</t>
  </si>
  <si>
    <t>Lawn Sprinkler System (Tract 27)</t>
  </si>
  <si>
    <t>Lawn Sprinkler System (Trible)</t>
  </si>
  <si>
    <t>Lawn Sprinkler System (Montrachet)</t>
  </si>
  <si>
    <t>Lawn Sprinkler System (Median)</t>
  </si>
  <si>
    <t>Fence (Temporary Chain Link)(6')</t>
  </si>
  <si>
    <t>Fence (Temporary Construction)</t>
  </si>
  <si>
    <t>Fence (Permanent Wood Privacy) (Tract 5)</t>
  </si>
  <si>
    <t>Fence (Permanent Wood Privacy) (Tract 6)</t>
  </si>
  <si>
    <t>Fence (Permanent Wood Privacy) (Tract 7)</t>
  </si>
  <si>
    <t>Fence (Permanent Wood Privacy) (Tract 8)</t>
  </si>
  <si>
    <t>Fence (Permanent Wood Privacy) (Tract 12)</t>
  </si>
  <si>
    <t>Fence (Permanent Wood Privacy) (Tract 13)</t>
  </si>
  <si>
    <t>Fence (Permanent Wood Privacy) (Tract 14)</t>
  </si>
  <si>
    <t>Fence (Permanent Wood Privacy) (Tract 15)</t>
  </si>
  <si>
    <t>Fence (Permanent Wood Privacy) (Tract 16)</t>
  </si>
  <si>
    <t>Fence (Permanent Wood Privacy) (Tract 20)</t>
  </si>
  <si>
    <t>Fence (Permanent Wood Privacy) (Tract 21)</t>
  </si>
  <si>
    <t>Fence (Permanent Wood Privacy) (Tract 22)</t>
  </si>
  <si>
    <t>Fence (Permanent Wood Privacy) (Tract 23)</t>
  </si>
  <si>
    <t>Fence (Permanent Wood Privacy) (Tract 24)</t>
  </si>
  <si>
    <t>Fence (Permanent Wood Privacy) (Tract 25)</t>
  </si>
  <si>
    <t>Fence (Permanent Wood Privacy) (Tract 26)</t>
  </si>
  <si>
    <t>Fence (Permanent Wood Privacy) (Tract 52)</t>
  </si>
  <si>
    <t>Fence (Permanent Wood Privacy) (Tract 53)</t>
  </si>
  <si>
    <t>Fence (Permanent Wood Privacy) (Tract 54)</t>
  </si>
  <si>
    <t>Fence (Permanent Wood Privacy) (Tract 55)</t>
  </si>
  <si>
    <t>Fence (Permanent Wood Privacy) (Tract 56)</t>
  </si>
  <si>
    <t>Fence (Permanent Wood Privacy) (Tract 66)</t>
  </si>
  <si>
    <t>Monument Construction (Aspen Hills)</t>
  </si>
  <si>
    <t>Monument Construction (Oak Park)</t>
  </si>
  <si>
    <t>Landscaping (Quivira Median)</t>
  </si>
  <si>
    <t>Bluegrass Sod</t>
  </si>
  <si>
    <t>Lb</t>
  </si>
  <si>
    <t>2-1/2" x 2-1/2" Sign Posts</t>
  </si>
  <si>
    <t>3" x 3" Sign Post Anchors</t>
  </si>
  <si>
    <t>8" While Thermoplastic</t>
  </si>
  <si>
    <t>White "Only" Markings Pre-formed Thermoplastic</t>
  </si>
  <si>
    <t>8" White Cold Plastic</t>
  </si>
  <si>
    <t>White Arrows Cold Plastic</t>
  </si>
  <si>
    <t>White "Only" Markings Cold Plastic</t>
  </si>
  <si>
    <t>Traffic Signal Installation (99th)</t>
  </si>
  <si>
    <t>Traffic Signal Installation (103rd)</t>
  </si>
  <si>
    <t>TWorks Sign Assembly</t>
  </si>
  <si>
    <t>Part</t>
  </si>
  <si>
    <t>Non-Part</t>
  </si>
  <si>
    <t>Participating</t>
  </si>
  <si>
    <t>Non-</t>
  </si>
  <si>
    <t>Work Type Summary</t>
  </si>
  <si>
    <t>Common Items</t>
  </si>
  <si>
    <t>Roadway</t>
  </si>
  <si>
    <t>Surfacing</t>
  </si>
  <si>
    <t>Bridges</t>
  </si>
  <si>
    <t>Traffic Signals</t>
  </si>
  <si>
    <t>BREAKOUT OF CONSTRUCTION COSTS BY WORK TYPE</t>
  </si>
  <si>
    <t>KDOT PROJECT NO. 46 N-0474-01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</si>
</sst>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72" formatCode="#,##0.0"/>
    <numFmt numFmtId="174" formatCode="0.0"/>
    <numFmt numFmtId="178" formatCode="&quot;$&quot;#,##0.00"/>
    <numFmt numFmtId="180" formatCode="&quot;$&quot;#,##0.00;[Red]&quot;$&quot;#,##0.00"/>
    <numFmt numFmtId="184" formatCode="m/d/yy;@"/>
  </numFmts>
  <fonts count="10" x14ac:knownFonts="1">
    <font>
      <sz val="12"/>
      <name val="Arial"/>
    </font>
    <font>
      <sz val="12"/>
      <name val="Arial"/>
    </font>
    <font>
      <sz val="10"/>
      <name val="Arial"/>
      <family val="2"/>
    </font>
    <font>
      <sz val="8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1" xfId="2" applyFont="1" applyFill="1" applyBorder="1"/>
    <xf numFmtId="0" fontId="2" fillId="0" borderId="1" xfId="2" applyFont="1" applyFill="1" applyBorder="1" applyAlignment="1">
      <alignment horizontal="center"/>
    </xf>
    <xf numFmtId="0" fontId="5" fillId="0" borderId="0" xfId="0" applyFont="1" applyFill="1"/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44" fontId="8" fillId="0" borderId="1" xfId="1" applyNumberFormat="1" applyFont="1" applyBorder="1"/>
    <xf numFmtId="0" fontId="2" fillId="0" borderId="1" xfId="0" applyFont="1" applyFill="1" applyBorder="1" applyAlignment="1">
      <alignment horizontal="left" vertical="center"/>
    </xf>
    <xf numFmtId="174" fontId="2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/>
    <xf numFmtId="172" fontId="9" fillId="0" borderId="1" xfId="0" applyNumberFormat="1" applyFont="1" applyFill="1" applyBorder="1"/>
    <xf numFmtId="4" fontId="9" fillId="0" borderId="1" xfId="0" applyNumberFormat="1" applyFont="1" applyFill="1" applyBorder="1"/>
    <xf numFmtId="174" fontId="9" fillId="0" borderId="1" xfId="0" applyNumberFormat="1" applyFont="1" applyFill="1" applyBorder="1" applyAlignment="1">
      <alignment horizontal="center"/>
    </xf>
    <xf numFmtId="0" fontId="7" fillId="0" borderId="1" xfId="2" applyFont="1" applyFill="1" applyBorder="1"/>
    <xf numFmtId="0" fontId="0" fillId="0" borderId="0" xfId="0" applyFill="1" applyBorder="1"/>
    <xf numFmtId="39" fontId="4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Border="1"/>
    <xf numFmtId="0" fontId="0" fillId="0" borderId="0" xfId="0" applyBorder="1" applyAlignment="1"/>
    <xf numFmtId="0" fontId="7" fillId="0" borderId="0" xfId="0" applyFont="1"/>
    <xf numFmtId="180" fontId="2" fillId="2" borderId="1" xfId="0" applyNumberFormat="1" applyFont="1" applyFill="1" applyBorder="1" applyAlignment="1">
      <alignment horizontal="right" vertical="center"/>
    </xf>
    <xf numFmtId="180" fontId="2" fillId="3" borderId="1" xfId="0" applyNumberFormat="1" applyFont="1" applyFill="1" applyBorder="1" applyAlignment="1">
      <alignment horizontal="right" vertical="center"/>
    </xf>
    <xf numFmtId="180" fontId="2" fillId="4" borderId="1" xfId="0" applyNumberFormat="1" applyFont="1" applyFill="1" applyBorder="1" applyAlignment="1">
      <alignment horizontal="right" vertical="center"/>
    </xf>
    <xf numFmtId="180" fontId="2" fillId="5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2" fillId="6" borderId="1" xfId="0" applyFont="1" applyFill="1" applyBorder="1"/>
    <xf numFmtId="0" fontId="2" fillId="0" borderId="0" xfId="0" applyFont="1"/>
    <xf numFmtId="180" fontId="2" fillId="0" borderId="0" xfId="0" applyNumberFormat="1" applyFont="1"/>
    <xf numFmtId="3" fontId="4" fillId="0" borderId="2" xfId="0" applyNumberFormat="1" applyFont="1" applyFill="1" applyBorder="1" applyAlignment="1">
      <alignment horizontal="center" vertical="center"/>
    </xf>
    <xf numFmtId="44" fontId="4" fillId="0" borderId="3" xfId="0" applyNumberFormat="1" applyFont="1" applyFill="1" applyBorder="1" applyAlignment="1">
      <alignment horizontal="center" vertical="center" wrapText="1"/>
    </xf>
    <xf numFmtId="44" fontId="4" fillId="0" borderId="4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184" fontId="4" fillId="0" borderId="6" xfId="0" applyNumberFormat="1" applyFont="1" applyFill="1" applyBorder="1" applyAlignment="1" applyProtection="1">
      <alignment horizontal="right" vertical="center"/>
      <protection locked="0"/>
    </xf>
    <xf numFmtId="184" fontId="5" fillId="0" borderId="6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84" fontId="4" fillId="0" borderId="5" xfId="0" applyNumberFormat="1" applyFont="1" applyFill="1" applyBorder="1" applyAlignment="1" applyProtection="1">
      <alignment horizontal="right" vertical="center"/>
      <protection locked="0"/>
    </xf>
    <xf numFmtId="3" fontId="4" fillId="0" borderId="7" xfId="0" applyNumberFormat="1" applyFont="1" applyFill="1" applyBorder="1" applyAlignment="1">
      <alignment vertical="center"/>
    </xf>
    <xf numFmtId="178" fontId="2" fillId="0" borderId="1" xfId="0" applyNumberFormat="1" applyFont="1" applyBorder="1"/>
    <xf numFmtId="178" fontId="2" fillId="0" borderId="8" xfId="0" applyNumberFormat="1" applyFont="1" applyBorder="1" applyAlignment="1"/>
    <xf numFmtId="178" fontId="5" fillId="0" borderId="2" xfId="0" applyNumberFormat="1" applyFont="1" applyBorder="1" applyAlignment="1"/>
    <xf numFmtId="0" fontId="2" fillId="0" borderId="9" xfId="0" applyFont="1" applyBorder="1" applyAlignment="1"/>
    <xf numFmtId="178" fontId="5" fillId="0" borderId="10" xfId="0" applyNumberFormat="1" applyFont="1" applyBorder="1" applyAlignment="1"/>
    <xf numFmtId="180" fontId="5" fillId="0" borderId="11" xfId="0" applyNumberFormat="1" applyFont="1" applyBorder="1" applyAlignment="1"/>
    <xf numFmtId="180" fontId="5" fillId="0" borderId="12" xfId="0" applyNumberFormat="1" applyFont="1" applyBorder="1" applyAlignment="1"/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1" xfId="2" applyFont="1" applyFill="1" applyBorder="1" applyAlignment="1">
      <alignment horizontal="right"/>
    </xf>
    <xf numFmtId="3" fontId="2" fillId="0" borderId="1" xfId="2" applyNumberFormat="1" applyFont="1" applyFill="1" applyBorder="1" applyAlignment="1">
      <alignment horizontal="right"/>
    </xf>
    <xf numFmtId="172" fontId="2" fillId="0" borderId="1" xfId="2" applyNumberFormat="1" applyFont="1" applyFill="1" applyBorder="1" applyAlignment="1">
      <alignment horizontal="right"/>
    </xf>
    <xf numFmtId="4" fontId="2" fillId="0" borderId="1" xfId="2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0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9" xfId="0" applyFill="1" applyBorder="1"/>
    <xf numFmtId="44" fontId="4" fillId="0" borderId="15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39" fontId="4" fillId="0" borderId="1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_cost-field check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7"/>
  <sheetViews>
    <sheetView showGridLines="0" tabSelected="1" view="pageBreakPreview" zoomScale="85" zoomScaleNormal="85" zoomScaleSheetLayoutView="85" workbookViewId="0">
      <selection activeCell="F2" sqref="F2"/>
    </sheetView>
  </sheetViews>
  <sheetFormatPr defaultRowHeight="15.75" x14ac:dyDescent="0.25"/>
  <cols>
    <col min="1" max="1" width="5.5546875" style="1" customWidth="1"/>
    <col min="2" max="2" width="52.33203125" customWidth="1"/>
    <col min="3" max="5" width="7.77734375" customWidth="1"/>
    <col min="6" max="6" width="8.88671875" style="8" customWidth="1"/>
    <col min="7" max="7" width="12.44140625" customWidth="1"/>
    <col min="8" max="8" width="14.33203125" customWidth="1"/>
    <col min="9" max="9" width="13.44140625" customWidth="1"/>
    <col min="10" max="10" width="15.21875" style="21" customWidth="1"/>
    <col min="11" max="11" width="15.6640625" customWidth="1"/>
  </cols>
  <sheetData>
    <row r="1" spans="1:11" s="5" customFormat="1" ht="13.5" customHeight="1" x14ac:dyDescent="0.2">
      <c r="A1" s="36" t="s">
        <v>155</v>
      </c>
      <c r="B1" s="51"/>
      <c r="C1" s="42" t="s">
        <v>58</v>
      </c>
      <c r="D1" s="37"/>
      <c r="E1" s="37"/>
      <c r="F1" s="38">
        <v>40877</v>
      </c>
      <c r="G1" s="59"/>
      <c r="H1" s="59"/>
      <c r="I1" s="59"/>
      <c r="J1" s="60"/>
      <c r="K1" s="17"/>
    </row>
    <row r="2" spans="1:11" s="5" customFormat="1" ht="12.75" customHeight="1" x14ac:dyDescent="0.2">
      <c r="A2" s="39" t="s">
        <v>82</v>
      </c>
      <c r="B2" s="52"/>
      <c r="C2" s="43"/>
      <c r="D2" s="6"/>
      <c r="E2" s="6"/>
      <c r="F2" s="7"/>
      <c r="G2" s="61"/>
      <c r="H2" s="61"/>
      <c r="I2" s="61"/>
      <c r="J2" s="62"/>
      <c r="K2" s="17"/>
    </row>
    <row r="3" spans="1:11" s="5" customFormat="1" ht="15" x14ac:dyDescent="0.2">
      <c r="A3" s="40" t="s">
        <v>156</v>
      </c>
      <c r="B3" s="53"/>
      <c r="C3" s="40"/>
      <c r="D3" s="41"/>
      <c r="E3" s="41"/>
      <c r="F3" s="30"/>
      <c r="G3" s="63"/>
      <c r="H3" s="63"/>
      <c r="I3" s="63"/>
      <c r="J3" s="64"/>
      <c r="K3" s="17"/>
    </row>
    <row r="4" spans="1:11" s="5" customFormat="1" ht="13.5" customHeight="1" x14ac:dyDescent="0.2">
      <c r="A4" s="68" t="s">
        <v>59</v>
      </c>
      <c r="B4" s="69" t="s">
        <v>60</v>
      </c>
      <c r="C4" s="69" t="s">
        <v>0</v>
      </c>
      <c r="D4" s="71" t="s">
        <v>1</v>
      </c>
      <c r="E4" s="71"/>
      <c r="F4" s="33" t="s">
        <v>2</v>
      </c>
      <c r="G4" s="66" t="s">
        <v>61</v>
      </c>
      <c r="H4" s="65" t="s">
        <v>147</v>
      </c>
      <c r="I4" s="31" t="s">
        <v>148</v>
      </c>
      <c r="J4" s="67" t="s">
        <v>2</v>
      </c>
      <c r="K4" s="18"/>
    </row>
    <row r="5" spans="1:11" s="5" customFormat="1" ht="12.75" x14ac:dyDescent="0.2">
      <c r="A5" s="68"/>
      <c r="B5" s="70"/>
      <c r="C5" s="70"/>
      <c r="D5" s="35" t="s">
        <v>145</v>
      </c>
      <c r="E5" s="35" t="s">
        <v>146</v>
      </c>
      <c r="F5" s="34" t="s">
        <v>1</v>
      </c>
      <c r="G5" s="66"/>
      <c r="H5" s="65"/>
      <c r="I5" s="32" t="s">
        <v>147</v>
      </c>
      <c r="J5" s="67"/>
      <c r="K5" s="18"/>
    </row>
    <row r="6" spans="1:11" ht="12.75" customHeight="1" x14ac:dyDescent="0.2">
      <c r="A6" s="4">
        <v>1</v>
      </c>
      <c r="B6" s="3" t="s">
        <v>83</v>
      </c>
      <c r="C6" s="4" t="s">
        <v>4</v>
      </c>
      <c r="D6" s="54"/>
      <c r="E6" s="54">
        <v>1</v>
      </c>
      <c r="F6" s="12">
        <f>SUM(D6:E6)</f>
        <v>1</v>
      </c>
      <c r="G6" s="22">
        <v>8000</v>
      </c>
      <c r="H6" s="22">
        <f>D6*G6</f>
        <v>0</v>
      </c>
      <c r="I6" s="22">
        <f>E6*G6</f>
        <v>8000</v>
      </c>
      <c r="J6" s="22">
        <f>H6+I6</f>
        <v>8000</v>
      </c>
      <c r="K6" s="19"/>
    </row>
    <row r="7" spans="1:11" ht="12.75" customHeight="1" x14ac:dyDescent="0.2">
      <c r="A7" s="4">
        <v>2</v>
      </c>
      <c r="B7" s="3" t="s">
        <v>3</v>
      </c>
      <c r="C7" s="4" t="s">
        <v>4</v>
      </c>
      <c r="D7" s="54">
        <v>1</v>
      </c>
      <c r="E7" s="54"/>
      <c r="F7" s="12">
        <f t="shared" ref="F7:F70" si="0">SUM(D7:E7)</f>
        <v>1</v>
      </c>
      <c r="G7" s="22">
        <v>25000</v>
      </c>
      <c r="H7" s="22">
        <f>D7*G7</f>
        <v>25000</v>
      </c>
      <c r="I7" s="22">
        <f t="shared" ref="I7:I16" si="1">E7*G7</f>
        <v>0</v>
      </c>
      <c r="J7" s="22">
        <f t="shared" ref="J7:J70" si="2">H7+I7</f>
        <v>25000</v>
      </c>
      <c r="K7" s="19"/>
    </row>
    <row r="8" spans="1:11" ht="12.75" customHeight="1" x14ac:dyDescent="0.2">
      <c r="A8" s="4">
        <v>3</v>
      </c>
      <c r="B8" s="3" t="s">
        <v>5</v>
      </c>
      <c r="C8" s="4" t="s">
        <v>4</v>
      </c>
      <c r="D8" s="54">
        <v>1</v>
      </c>
      <c r="E8" s="54"/>
      <c r="F8" s="12">
        <f t="shared" si="0"/>
        <v>1</v>
      </c>
      <c r="G8" s="22">
        <v>50000</v>
      </c>
      <c r="H8" s="22">
        <f>D8*G8</f>
        <v>50000</v>
      </c>
      <c r="I8" s="22">
        <f t="shared" si="1"/>
        <v>0</v>
      </c>
      <c r="J8" s="22">
        <f t="shared" si="2"/>
        <v>50000</v>
      </c>
      <c r="K8" s="19"/>
    </row>
    <row r="9" spans="1:11" ht="12.75" customHeight="1" x14ac:dyDescent="0.2">
      <c r="A9" s="4">
        <v>4</v>
      </c>
      <c r="B9" s="3" t="s">
        <v>7</v>
      </c>
      <c r="C9" s="4" t="s">
        <v>4</v>
      </c>
      <c r="D9" s="54">
        <v>1</v>
      </c>
      <c r="E9" s="54"/>
      <c r="F9" s="12">
        <f t="shared" si="0"/>
        <v>1</v>
      </c>
      <c r="G9" s="22">
        <v>60000</v>
      </c>
      <c r="H9" s="22">
        <f>D9*G9</f>
        <v>60000</v>
      </c>
      <c r="I9" s="22">
        <f t="shared" si="1"/>
        <v>0</v>
      </c>
      <c r="J9" s="22">
        <f t="shared" si="2"/>
        <v>60000</v>
      </c>
      <c r="K9" s="19"/>
    </row>
    <row r="10" spans="1:11" ht="12.75" customHeight="1" x14ac:dyDescent="0.2">
      <c r="A10" s="4">
        <v>5</v>
      </c>
      <c r="B10" s="3" t="s">
        <v>8</v>
      </c>
      <c r="C10" s="4" t="s">
        <v>4</v>
      </c>
      <c r="D10" s="54"/>
      <c r="E10" s="54">
        <v>1</v>
      </c>
      <c r="F10" s="12">
        <f t="shared" si="0"/>
        <v>1</v>
      </c>
      <c r="G10" s="22">
        <v>200000</v>
      </c>
      <c r="H10" s="22">
        <f>D10*G10</f>
        <v>0</v>
      </c>
      <c r="I10" s="22">
        <f t="shared" si="1"/>
        <v>200000</v>
      </c>
      <c r="J10" s="22">
        <f t="shared" si="2"/>
        <v>200000</v>
      </c>
      <c r="K10" s="19"/>
    </row>
    <row r="11" spans="1:11" ht="12.75" customHeight="1" x14ac:dyDescent="0.2">
      <c r="A11" s="4" t="s">
        <v>62</v>
      </c>
      <c r="B11" s="3"/>
      <c r="C11" s="4"/>
      <c r="D11" s="54"/>
      <c r="E11" s="54"/>
      <c r="F11" s="12"/>
      <c r="G11" s="9"/>
      <c r="H11" s="9"/>
      <c r="I11" s="9"/>
      <c r="J11" s="44"/>
      <c r="K11" s="19"/>
    </row>
    <row r="12" spans="1:11" ht="12.75" customHeight="1" x14ac:dyDescent="0.2">
      <c r="A12" s="4">
        <v>6</v>
      </c>
      <c r="B12" s="3" t="s">
        <v>31</v>
      </c>
      <c r="C12" s="4" t="s">
        <v>32</v>
      </c>
      <c r="D12" s="55">
        <v>25121</v>
      </c>
      <c r="E12" s="54"/>
      <c r="F12" s="12">
        <f t="shared" si="0"/>
        <v>25121</v>
      </c>
      <c r="G12" s="23">
        <v>17.75</v>
      </c>
      <c r="H12" s="23">
        <f t="shared" ref="H12:H74" si="3">D12*G12</f>
        <v>445897.75</v>
      </c>
      <c r="I12" s="23">
        <f t="shared" si="1"/>
        <v>0</v>
      </c>
      <c r="J12" s="23">
        <f t="shared" si="2"/>
        <v>445897.75</v>
      </c>
      <c r="K12" s="19"/>
    </row>
    <row r="13" spans="1:11" ht="12.75" customHeight="1" x14ac:dyDescent="0.2">
      <c r="A13" s="4">
        <v>7</v>
      </c>
      <c r="B13" s="3" t="s">
        <v>33</v>
      </c>
      <c r="C13" s="4" t="s">
        <v>32</v>
      </c>
      <c r="D13" s="55">
        <v>287</v>
      </c>
      <c r="E13" s="54"/>
      <c r="F13" s="12">
        <f t="shared" si="0"/>
        <v>287</v>
      </c>
      <c r="G13" s="23">
        <v>12.55</v>
      </c>
      <c r="H13" s="23">
        <f t="shared" si="3"/>
        <v>3601.8500000000004</v>
      </c>
      <c r="I13" s="23">
        <f t="shared" si="1"/>
        <v>0</v>
      </c>
      <c r="J13" s="23">
        <f t="shared" si="2"/>
        <v>3601.8500000000004</v>
      </c>
      <c r="K13" s="19"/>
    </row>
    <row r="14" spans="1:11" ht="12.75" customHeight="1" x14ac:dyDescent="0.2">
      <c r="A14" s="4">
        <v>8</v>
      </c>
      <c r="B14" s="3" t="s">
        <v>84</v>
      </c>
      <c r="C14" s="4" t="s">
        <v>32</v>
      </c>
      <c r="D14" s="55">
        <v>500</v>
      </c>
      <c r="E14" s="54"/>
      <c r="F14" s="12">
        <f t="shared" si="0"/>
        <v>500</v>
      </c>
      <c r="G14" s="23">
        <v>15.75</v>
      </c>
      <c r="H14" s="23">
        <f t="shared" si="3"/>
        <v>7875</v>
      </c>
      <c r="I14" s="23">
        <f t="shared" si="1"/>
        <v>0</v>
      </c>
      <c r="J14" s="23">
        <f t="shared" si="2"/>
        <v>7875</v>
      </c>
      <c r="K14" s="19"/>
    </row>
    <row r="15" spans="1:11" ht="12.75" customHeight="1" x14ac:dyDescent="0.2">
      <c r="A15" s="4">
        <v>9</v>
      </c>
      <c r="B15" s="3" t="s">
        <v>85</v>
      </c>
      <c r="C15" s="4" t="s">
        <v>32</v>
      </c>
      <c r="D15" s="55">
        <v>500</v>
      </c>
      <c r="E15" s="54"/>
      <c r="F15" s="12">
        <f t="shared" si="0"/>
        <v>500</v>
      </c>
      <c r="G15" s="23">
        <v>15.75</v>
      </c>
      <c r="H15" s="23">
        <f t="shared" si="3"/>
        <v>7875</v>
      </c>
      <c r="I15" s="23">
        <f t="shared" si="1"/>
        <v>0</v>
      </c>
      <c r="J15" s="23">
        <f t="shared" si="2"/>
        <v>7875</v>
      </c>
      <c r="K15" s="19"/>
    </row>
    <row r="16" spans="1:11" ht="12.75" customHeight="1" x14ac:dyDescent="0.2">
      <c r="A16" s="4">
        <v>10</v>
      </c>
      <c r="B16" s="3" t="s">
        <v>34</v>
      </c>
      <c r="C16" s="4" t="s">
        <v>32</v>
      </c>
      <c r="D16" s="55">
        <v>2545</v>
      </c>
      <c r="E16" s="54"/>
      <c r="F16" s="12">
        <f t="shared" si="0"/>
        <v>2545</v>
      </c>
      <c r="G16" s="23">
        <v>13.75</v>
      </c>
      <c r="H16" s="23">
        <f t="shared" si="3"/>
        <v>34993.75</v>
      </c>
      <c r="I16" s="23">
        <f t="shared" si="1"/>
        <v>0</v>
      </c>
      <c r="J16" s="23">
        <f t="shared" si="2"/>
        <v>34993.75</v>
      </c>
      <c r="K16" s="19"/>
    </row>
    <row r="17" spans="1:11" ht="12.75" customHeight="1" x14ac:dyDescent="0.2">
      <c r="A17" s="4" t="s">
        <v>62</v>
      </c>
      <c r="B17" s="3"/>
      <c r="C17" s="4"/>
      <c r="D17" s="54"/>
      <c r="E17" s="54"/>
      <c r="F17" s="12"/>
      <c r="G17" s="9"/>
      <c r="H17" s="9"/>
      <c r="I17" s="9"/>
      <c r="J17" s="44"/>
      <c r="K17" s="19"/>
    </row>
    <row r="18" spans="1:11" ht="12.75" customHeight="1" x14ac:dyDescent="0.2">
      <c r="A18" s="4">
        <v>11</v>
      </c>
      <c r="B18" s="3" t="s">
        <v>24</v>
      </c>
      <c r="C18" s="4" t="s">
        <v>14</v>
      </c>
      <c r="D18" s="55">
        <v>4642</v>
      </c>
      <c r="E18" s="54"/>
      <c r="F18" s="12">
        <f t="shared" si="0"/>
        <v>4642</v>
      </c>
      <c r="G18" s="25">
        <v>67.5</v>
      </c>
      <c r="H18" s="25">
        <f t="shared" si="3"/>
        <v>313335</v>
      </c>
      <c r="I18" s="25">
        <f t="shared" ref="I18:I74" si="4">E18*G18</f>
        <v>0</v>
      </c>
      <c r="J18" s="25">
        <f t="shared" si="2"/>
        <v>313335</v>
      </c>
      <c r="K18" s="19"/>
    </row>
    <row r="19" spans="1:11" ht="12.75" customHeight="1" x14ac:dyDescent="0.2">
      <c r="A19" s="4">
        <v>12</v>
      </c>
      <c r="B19" s="3" t="s">
        <v>20</v>
      </c>
      <c r="C19" s="4" t="s">
        <v>14</v>
      </c>
      <c r="D19" s="55">
        <v>22623</v>
      </c>
      <c r="E19" s="54"/>
      <c r="F19" s="12">
        <f t="shared" si="0"/>
        <v>22623</v>
      </c>
      <c r="G19" s="25">
        <v>67.5</v>
      </c>
      <c r="H19" s="25">
        <f t="shared" si="3"/>
        <v>1527052.5</v>
      </c>
      <c r="I19" s="25">
        <f t="shared" si="4"/>
        <v>0</v>
      </c>
      <c r="J19" s="25">
        <f t="shared" si="2"/>
        <v>1527052.5</v>
      </c>
      <c r="K19" s="19"/>
    </row>
    <row r="20" spans="1:11" ht="12.75" customHeight="1" x14ac:dyDescent="0.2">
      <c r="A20" s="4" t="s">
        <v>62</v>
      </c>
      <c r="B20" s="3"/>
      <c r="C20" s="4"/>
      <c r="D20" s="54"/>
      <c r="E20" s="54"/>
      <c r="F20" s="12"/>
      <c r="G20" s="9"/>
      <c r="H20" s="9"/>
      <c r="I20" s="9"/>
      <c r="J20" s="44"/>
      <c r="K20" s="19"/>
    </row>
    <row r="21" spans="1:11" ht="12.75" customHeight="1" x14ac:dyDescent="0.2">
      <c r="A21" s="4">
        <v>13</v>
      </c>
      <c r="B21" s="3" t="s">
        <v>49</v>
      </c>
      <c r="C21" s="4" t="s">
        <v>14</v>
      </c>
      <c r="D21" s="55">
        <v>2630</v>
      </c>
      <c r="E21" s="54"/>
      <c r="F21" s="12">
        <f t="shared" si="0"/>
        <v>2630</v>
      </c>
      <c r="G21" s="25">
        <v>69</v>
      </c>
      <c r="H21" s="25">
        <f t="shared" si="3"/>
        <v>181470</v>
      </c>
      <c r="I21" s="25">
        <f t="shared" si="4"/>
        <v>0</v>
      </c>
      <c r="J21" s="25">
        <f t="shared" si="2"/>
        <v>181470</v>
      </c>
      <c r="K21" s="19"/>
    </row>
    <row r="22" spans="1:11" ht="12.75" customHeight="1" x14ac:dyDescent="0.2">
      <c r="A22" s="4">
        <v>14</v>
      </c>
      <c r="B22" s="3" t="s">
        <v>86</v>
      </c>
      <c r="C22" s="4" t="s">
        <v>14</v>
      </c>
      <c r="D22" s="55">
        <v>220</v>
      </c>
      <c r="E22" s="54"/>
      <c r="F22" s="12">
        <f t="shared" si="0"/>
        <v>220</v>
      </c>
      <c r="G22" s="25">
        <v>105</v>
      </c>
      <c r="H22" s="25">
        <f t="shared" si="3"/>
        <v>23100</v>
      </c>
      <c r="I22" s="25">
        <f t="shared" si="4"/>
        <v>0</v>
      </c>
      <c r="J22" s="25">
        <f t="shared" si="2"/>
        <v>23100</v>
      </c>
      <c r="K22" s="19"/>
    </row>
    <row r="23" spans="1:11" ht="12.75" customHeight="1" x14ac:dyDescent="0.2">
      <c r="A23" s="4">
        <v>15</v>
      </c>
      <c r="B23" s="3" t="s">
        <v>23</v>
      </c>
      <c r="C23" s="4" t="s">
        <v>14</v>
      </c>
      <c r="D23" s="55">
        <v>100</v>
      </c>
      <c r="E23" s="54"/>
      <c r="F23" s="12">
        <f t="shared" si="0"/>
        <v>100</v>
      </c>
      <c r="G23" s="25">
        <v>18.5</v>
      </c>
      <c r="H23" s="25">
        <f t="shared" si="3"/>
        <v>1850</v>
      </c>
      <c r="I23" s="25">
        <f t="shared" si="4"/>
        <v>0</v>
      </c>
      <c r="J23" s="25">
        <f t="shared" si="2"/>
        <v>1850</v>
      </c>
      <c r="K23" s="19"/>
    </row>
    <row r="24" spans="1:11" ht="12.75" customHeight="1" x14ac:dyDescent="0.2">
      <c r="A24" s="4" t="s">
        <v>62</v>
      </c>
      <c r="B24" s="3"/>
      <c r="C24" s="4"/>
      <c r="D24" s="54"/>
      <c r="E24" s="54"/>
      <c r="F24" s="12"/>
      <c r="G24" s="9"/>
      <c r="H24" s="9"/>
      <c r="I24" s="9"/>
      <c r="J24" s="44"/>
      <c r="K24" s="19"/>
    </row>
    <row r="25" spans="1:11" ht="12.75" customHeight="1" x14ac:dyDescent="0.2">
      <c r="A25" s="4">
        <v>16</v>
      </c>
      <c r="B25" s="3" t="s">
        <v>25</v>
      </c>
      <c r="C25" s="4" t="s">
        <v>14</v>
      </c>
      <c r="D25" s="55">
        <v>2319</v>
      </c>
      <c r="E25" s="54"/>
      <c r="F25" s="12">
        <f t="shared" si="0"/>
        <v>2319</v>
      </c>
      <c r="G25" s="25">
        <v>38</v>
      </c>
      <c r="H25" s="25">
        <f t="shared" si="3"/>
        <v>88122</v>
      </c>
      <c r="I25" s="25">
        <f t="shared" si="4"/>
        <v>0</v>
      </c>
      <c r="J25" s="25">
        <f t="shared" si="2"/>
        <v>88122</v>
      </c>
      <c r="K25" s="19"/>
    </row>
    <row r="26" spans="1:11" ht="12.75" customHeight="1" x14ac:dyDescent="0.2">
      <c r="A26" s="4">
        <v>17</v>
      </c>
      <c r="B26" s="3" t="s">
        <v>26</v>
      </c>
      <c r="C26" s="4" t="s">
        <v>15</v>
      </c>
      <c r="D26" s="55">
        <v>41832</v>
      </c>
      <c r="E26" s="54"/>
      <c r="F26" s="12">
        <f t="shared" si="0"/>
        <v>41832</v>
      </c>
      <c r="G26" s="25">
        <v>3</v>
      </c>
      <c r="H26" s="25">
        <f t="shared" si="3"/>
        <v>125496</v>
      </c>
      <c r="I26" s="25">
        <f t="shared" si="4"/>
        <v>0</v>
      </c>
      <c r="J26" s="25">
        <f t="shared" si="2"/>
        <v>125496</v>
      </c>
      <c r="K26" s="19"/>
    </row>
    <row r="27" spans="1:11" ht="12.75" customHeight="1" x14ac:dyDescent="0.2">
      <c r="A27" s="4">
        <v>18</v>
      </c>
      <c r="B27" s="3" t="s">
        <v>87</v>
      </c>
      <c r="C27" s="4" t="s">
        <v>15</v>
      </c>
      <c r="D27" s="55">
        <v>1915</v>
      </c>
      <c r="E27" s="54"/>
      <c r="F27" s="12">
        <f t="shared" si="0"/>
        <v>1915</v>
      </c>
      <c r="G27" s="25">
        <v>8.25</v>
      </c>
      <c r="H27" s="25">
        <f t="shared" si="3"/>
        <v>15798.75</v>
      </c>
      <c r="I27" s="25">
        <f t="shared" si="4"/>
        <v>0</v>
      </c>
      <c r="J27" s="25">
        <f t="shared" si="2"/>
        <v>15798.75</v>
      </c>
      <c r="K27" s="19"/>
    </row>
    <row r="28" spans="1:11" ht="12.75" customHeight="1" x14ac:dyDescent="0.2">
      <c r="A28" s="4">
        <v>19</v>
      </c>
      <c r="B28" s="3" t="s">
        <v>63</v>
      </c>
      <c r="C28" s="4" t="s">
        <v>15</v>
      </c>
      <c r="D28" s="55">
        <v>992</v>
      </c>
      <c r="E28" s="54"/>
      <c r="F28" s="12">
        <f t="shared" si="0"/>
        <v>992</v>
      </c>
      <c r="G28" s="25">
        <v>4.5</v>
      </c>
      <c r="H28" s="25">
        <f t="shared" si="3"/>
        <v>4464</v>
      </c>
      <c r="I28" s="25">
        <f t="shared" si="4"/>
        <v>0</v>
      </c>
      <c r="J28" s="25">
        <f t="shared" si="2"/>
        <v>4464</v>
      </c>
      <c r="K28" s="19"/>
    </row>
    <row r="29" spans="1:11" ht="12.75" customHeight="1" x14ac:dyDescent="0.2">
      <c r="A29" s="4">
        <v>20</v>
      </c>
      <c r="B29" s="3" t="s">
        <v>9</v>
      </c>
      <c r="C29" s="4" t="s">
        <v>4</v>
      </c>
      <c r="D29" s="55">
        <v>1</v>
      </c>
      <c r="E29" s="54"/>
      <c r="F29" s="12">
        <f t="shared" si="0"/>
        <v>1</v>
      </c>
      <c r="G29" s="25">
        <v>4000</v>
      </c>
      <c r="H29" s="25">
        <f t="shared" si="3"/>
        <v>4000</v>
      </c>
      <c r="I29" s="25">
        <f t="shared" si="4"/>
        <v>0</v>
      </c>
      <c r="J29" s="25">
        <f t="shared" si="2"/>
        <v>4000</v>
      </c>
      <c r="K29" s="19"/>
    </row>
    <row r="30" spans="1:11" ht="12.75" customHeight="1" x14ac:dyDescent="0.2">
      <c r="A30" s="4">
        <v>21</v>
      </c>
      <c r="B30" s="3" t="s">
        <v>10</v>
      </c>
      <c r="C30" s="4" t="s">
        <v>16</v>
      </c>
      <c r="D30" s="56">
        <v>5.5</v>
      </c>
      <c r="E30" s="54"/>
      <c r="F30" s="12">
        <f t="shared" si="0"/>
        <v>5.5</v>
      </c>
      <c r="G30" s="25">
        <v>1200</v>
      </c>
      <c r="H30" s="25">
        <f t="shared" si="3"/>
        <v>6600</v>
      </c>
      <c r="I30" s="25">
        <f t="shared" si="4"/>
        <v>0</v>
      </c>
      <c r="J30" s="25">
        <f t="shared" si="2"/>
        <v>6600</v>
      </c>
      <c r="K30" s="19"/>
    </row>
    <row r="31" spans="1:11" ht="12.75" customHeight="1" x14ac:dyDescent="0.2">
      <c r="A31" s="4">
        <v>22</v>
      </c>
      <c r="B31" s="3" t="s">
        <v>64</v>
      </c>
      <c r="C31" s="4" t="s">
        <v>18</v>
      </c>
      <c r="D31" s="56">
        <v>250</v>
      </c>
      <c r="E31" s="54"/>
      <c r="F31" s="12">
        <f t="shared" si="0"/>
        <v>250</v>
      </c>
      <c r="G31" s="25">
        <v>28</v>
      </c>
      <c r="H31" s="25">
        <f t="shared" si="3"/>
        <v>7000</v>
      </c>
      <c r="I31" s="25">
        <f t="shared" si="4"/>
        <v>0</v>
      </c>
      <c r="J31" s="25">
        <f t="shared" si="2"/>
        <v>7000</v>
      </c>
      <c r="K31" s="19"/>
    </row>
    <row r="32" spans="1:11" ht="12.75" customHeight="1" x14ac:dyDescent="0.2">
      <c r="A32" s="4">
        <v>23</v>
      </c>
      <c r="B32" s="3" t="s">
        <v>27</v>
      </c>
      <c r="C32" s="4" t="s">
        <v>4</v>
      </c>
      <c r="D32" s="55">
        <v>1</v>
      </c>
      <c r="E32" s="54"/>
      <c r="F32" s="12">
        <f t="shared" si="0"/>
        <v>1</v>
      </c>
      <c r="G32" s="25">
        <v>850</v>
      </c>
      <c r="H32" s="25">
        <f t="shared" si="3"/>
        <v>850</v>
      </c>
      <c r="I32" s="25">
        <f t="shared" si="4"/>
        <v>0</v>
      </c>
      <c r="J32" s="25">
        <f t="shared" si="2"/>
        <v>850</v>
      </c>
      <c r="K32" s="19"/>
    </row>
    <row r="33" spans="1:11" ht="12.75" customHeight="1" x14ac:dyDescent="0.2">
      <c r="A33" s="4" t="s">
        <v>62</v>
      </c>
      <c r="B33" s="3"/>
      <c r="C33" s="4"/>
      <c r="D33" s="54"/>
      <c r="E33" s="54"/>
      <c r="F33" s="12"/>
      <c r="G33" s="9"/>
      <c r="H33" s="9"/>
      <c r="I33" s="9"/>
      <c r="J33" s="44"/>
      <c r="K33" s="19"/>
    </row>
    <row r="34" spans="1:11" ht="12.75" customHeight="1" x14ac:dyDescent="0.2">
      <c r="A34" s="4">
        <v>24</v>
      </c>
      <c r="B34" s="3" t="s">
        <v>35</v>
      </c>
      <c r="C34" s="4" t="s">
        <v>17</v>
      </c>
      <c r="D34" s="55">
        <v>653</v>
      </c>
      <c r="E34" s="54"/>
      <c r="F34" s="12">
        <f t="shared" si="0"/>
        <v>653</v>
      </c>
      <c r="G34" s="23">
        <v>18</v>
      </c>
      <c r="H34" s="23">
        <f t="shared" si="3"/>
        <v>11754</v>
      </c>
      <c r="I34" s="23">
        <f t="shared" si="4"/>
        <v>0</v>
      </c>
      <c r="J34" s="23">
        <f t="shared" si="2"/>
        <v>11754</v>
      </c>
      <c r="K34" s="19"/>
    </row>
    <row r="35" spans="1:11" ht="12.75" customHeight="1" x14ac:dyDescent="0.2">
      <c r="A35" s="4">
        <v>25</v>
      </c>
      <c r="B35" s="3" t="s">
        <v>36</v>
      </c>
      <c r="C35" s="4" t="s">
        <v>17</v>
      </c>
      <c r="D35" s="55">
        <v>7746</v>
      </c>
      <c r="E35" s="54"/>
      <c r="F35" s="12">
        <f t="shared" si="0"/>
        <v>7746</v>
      </c>
      <c r="G35" s="23">
        <v>15.15</v>
      </c>
      <c r="H35" s="23">
        <f t="shared" si="3"/>
        <v>117351.90000000001</v>
      </c>
      <c r="I35" s="23">
        <f t="shared" si="4"/>
        <v>0</v>
      </c>
      <c r="J35" s="23">
        <f t="shared" si="2"/>
        <v>117351.90000000001</v>
      </c>
      <c r="K35" s="19"/>
    </row>
    <row r="36" spans="1:11" ht="12.75" customHeight="1" x14ac:dyDescent="0.2">
      <c r="A36" s="4">
        <v>26</v>
      </c>
      <c r="B36" s="3" t="s">
        <v>37</v>
      </c>
      <c r="C36" s="4" t="s">
        <v>17</v>
      </c>
      <c r="D36" s="55">
        <v>30</v>
      </c>
      <c r="E36" s="54"/>
      <c r="F36" s="12">
        <f t="shared" si="0"/>
        <v>30</v>
      </c>
      <c r="G36" s="23">
        <v>15.15</v>
      </c>
      <c r="H36" s="23">
        <f t="shared" si="3"/>
        <v>454.5</v>
      </c>
      <c r="I36" s="23">
        <f t="shared" si="4"/>
        <v>0</v>
      </c>
      <c r="J36" s="23">
        <f t="shared" si="2"/>
        <v>454.5</v>
      </c>
      <c r="K36" s="19"/>
    </row>
    <row r="37" spans="1:11" ht="12.75" customHeight="1" x14ac:dyDescent="0.2">
      <c r="A37" s="4">
        <v>27</v>
      </c>
      <c r="B37" s="3" t="s">
        <v>65</v>
      </c>
      <c r="C37" s="4" t="s">
        <v>17</v>
      </c>
      <c r="D37" s="55">
        <v>6386</v>
      </c>
      <c r="E37" s="54"/>
      <c r="F37" s="12">
        <f t="shared" si="0"/>
        <v>6386</v>
      </c>
      <c r="G37" s="23">
        <v>15.15</v>
      </c>
      <c r="H37" s="23">
        <f t="shared" si="3"/>
        <v>96747.900000000009</v>
      </c>
      <c r="I37" s="23">
        <f t="shared" si="4"/>
        <v>0</v>
      </c>
      <c r="J37" s="23">
        <f t="shared" si="2"/>
        <v>96747.900000000009</v>
      </c>
      <c r="K37" s="19"/>
    </row>
    <row r="38" spans="1:11" ht="12.75" customHeight="1" x14ac:dyDescent="0.2">
      <c r="A38" s="4">
        <v>28</v>
      </c>
      <c r="B38" s="3" t="s">
        <v>30</v>
      </c>
      <c r="C38" s="4" t="s">
        <v>17</v>
      </c>
      <c r="D38" s="55">
        <v>167</v>
      </c>
      <c r="E38" s="54"/>
      <c r="F38" s="12">
        <f t="shared" si="0"/>
        <v>167</v>
      </c>
      <c r="G38" s="23">
        <v>11</v>
      </c>
      <c r="H38" s="23">
        <f t="shared" si="3"/>
        <v>1837</v>
      </c>
      <c r="I38" s="23">
        <f t="shared" si="4"/>
        <v>0</v>
      </c>
      <c r="J38" s="23">
        <f t="shared" si="2"/>
        <v>1837</v>
      </c>
      <c r="K38" s="19"/>
    </row>
    <row r="39" spans="1:11" ht="12.75" customHeight="1" x14ac:dyDescent="0.2">
      <c r="A39" s="4">
        <v>29</v>
      </c>
      <c r="B39" s="3" t="s">
        <v>11</v>
      </c>
      <c r="C39" s="4" t="s">
        <v>6</v>
      </c>
      <c r="D39" s="55">
        <v>12</v>
      </c>
      <c r="E39" s="54"/>
      <c r="F39" s="12">
        <f t="shared" si="0"/>
        <v>12</v>
      </c>
      <c r="G39" s="23">
        <v>550</v>
      </c>
      <c r="H39" s="23">
        <f t="shared" si="3"/>
        <v>6600</v>
      </c>
      <c r="I39" s="23">
        <f t="shared" si="4"/>
        <v>0</v>
      </c>
      <c r="J39" s="23">
        <f t="shared" si="2"/>
        <v>6600</v>
      </c>
      <c r="K39" s="19"/>
    </row>
    <row r="40" spans="1:11" ht="12.75" customHeight="1" x14ac:dyDescent="0.2">
      <c r="A40" s="4">
        <v>30</v>
      </c>
      <c r="B40" s="3" t="s">
        <v>38</v>
      </c>
      <c r="C40" s="4" t="s">
        <v>18</v>
      </c>
      <c r="D40" s="55">
        <v>35025</v>
      </c>
      <c r="E40" s="54"/>
      <c r="F40" s="12">
        <f t="shared" si="0"/>
        <v>35025</v>
      </c>
      <c r="G40" s="23">
        <v>3.15</v>
      </c>
      <c r="H40" s="23">
        <f t="shared" si="3"/>
        <v>110328.75</v>
      </c>
      <c r="I40" s="23">
        <f t="shared" si="4"/>
        <v>0</v>
      </c>
      <c r="J40" s="23">
        <f t="shared" si="2"/>
        <v>110328.75</v>
      </c>
      <c r="K40" s="19"/>
    </row>
    <row r="41" spans="1:11" ht="12.75" customHeight="1" x14ac:dyDescent="0.2">
      <c r="A41" s="4">
        <v>31</v>
      </c>
      <c r="B41" s="3" t="s">
        <v>39</v>
      </c>
      <c r="C41" s="4" t="s">
        <v>18</v>
      </c>
      <c r="D41" s="55">
        <v>3790</v>
      </c>
      <c r="E41" s="54"/>
      <c r="F41" s="12">
        <f t="shared" si="0"/>
        <v>3790</v>
      </c>
      <c r="G41" s="23">
        <v>7.7</v>
      </c>
      <c r="H41" s="23">
        <f t="shared" si="3"/>
        <v>29183</v>
      </c>
      <c r="I41" s="23">
        <f t="shared" si="4"/>
        <v>0</v>
      </c>
      <c r="J41" s="23">
        <f t="shared" si="2"/>
        <v>29183</v>
      </c>
      <c r="K41" s="19"/>
    </row>
    <row r="42" spans="1:11" ht="12.75" customHeight="1" x14ac:dyDescent="0.2">
      <c r="A42" s="4">
        <v>32</v>
      </c>
      <c r="B42" s="3" t="s">
        <v>40</v>
      </c>
      <c r="C42" s="4" t="s">
        <v>18</v>
      </c>
      <c r="D42" s="55">
        <v>565</v>
      </c>
      <c r="E42" s="54"/>
      <c r="F42" s="12">
        <f t="shared" si="0"/>
        <v>565</v>
      </c>
      <c r="G42" s="23">
        <v>19.75</v>
      </c>
      <c r="H42" s="23">
        <f t="shared" si="3"/>
        <v>11158.75</v>
      </c>
      <c r="I42" s="23">
        <f t="shared" si="4"/>
        <v>0</v>
      </c>
      <c r="J42" s="23">
        <f t="shared" si="2"/>
        <v>11158.75</v>
      </c>
      <c r="K42" s="19"/>
    </row>
    <row r="43" spans="1:11" ht="12.75" customHeight="1" x14ac:dyDescent="0.2">
      <c r="A43" s="4">
        <v>33</v>
      </c>
      <c r="B43" s="3" t="s">
        <v>12</v>
      </c>
      <c r="C43" s="4" t="s">
        <v>18</v>
      </c>
      <c r="D43" s="55">
        <v>5521</v>
      </c>
      <c r="E43" s="54"/>
      <c r="F43" s="12">
        <f t="shared" si="0"/>
        <v>5521</v>
      </c>
      <c r="G43" s="23">
        <v>10.5</v>
      </c>
      <c r="H43" s="23">
        <f t="shared" si="3"/>
        <v>57970.5</v>
      </c>
      <c r="I43" s="23">
        <f t="shared" si="4"/>
        <v>0</v>
      </c>
      <c r="J43" s="23">
        <f t="shared" si="2"/>
        <v>57970.5</v>
      </c>
      <c r="K43" s="19"/>
    </row>
    <row r="44" spans="1:11" ht="12.75" customHeight="1" x14ac:dyDescent="0.2">
      <c r="A44" s="4">
        <v>34</v>
      </c>
      <c r="B44" s="3" t="s">
        <v>88</v>
      </c>
      <c r="C44" s="4" t="s">
        <v>15</v>
      </c>
      <c r="D44" s="55">
        <v>109</v>
      </c>
      <c r="E44" s="54"/>
      <c r="F44" s="12">
        <f t="shared" si="0"/>
        <v>109</v>
      </c>
      <c r="G44" s="25">
        <v>49.75</v>
      </c>
      <c r="H44" s="25">
        <f t="shared" si="3"/>
        <v>5422.75</v>
      </c>
      <c r="I44" s="25">
        <f t="shared" si="4"/>
        <v>0</v>
      </c>
      <c r="J44" s="25">
        <f t="shared" si="2"/>
        <v>5422.75</v>
      </c>
      <c r="K44" s="19"/>
    </row>
    <row r="45" spans="1:11" ht="12.75" customHeight="1" x14ac:dyDescent="0.2">
      <c r="A45" s="4" t="s">
        <v>62</v>
      </c>
      <c r="B45" s="3"/>
      <c r="C45" s="4"/>
      <c r="D45" s="54"/>
      <c r="E45" s="54"/>
      <c r="F45" s="12"/>
      <c r="G45" s="9"/>
      <c r="H45" s="9"/>
      <c r="I45" s="9"/>
      <c r="J45" s="44"/>
      <c r="K45" s="19"/>
    </row>
    <row r="46" spans="1:11" ht="12.75" customHeight="1" x14ac:dyDescent="0.2">
      <c r="A46" s="4">
        <v>35</v>
      </c>
      <c r="B46" s="3" t="s">
        <v>66</v>
      </c>
      <c r="C46" s="4" t="s">
        <v>32</v>
      </c>
      <c r="D46" s="56">
        <v>40.200000000000003</v>
      </c>
      <c r="E46" s="54"/>
      <c r="F46" s="12">
        <f t="shared" si="0"/>
        <v>40.200000000000003</v>
      </c>
      <c r="G46" s="23">
        <v>890</v>
      </c>
      <c r="H46" s="23">
        <f t="shared" si="3"/>
        <v>35778</v>
      </c>
      <c r="I46" s="23">
        <f t="shared" si="4"/>
        <v>0</v>
      </c>
      <c r="J46" s="23">
        <f t="shared" si="2"/>
        <v>35778</v>
      </c>
      <c r="K46" s="19"/>
    </row>
    <row r="47" spans="1:11" ht="12.75" customHeight="1" x14ac:dyDescent="0.2">
      <c r="A47" s="4">
        <v>36</v>
      </c>
      <c r="B47" s="3" t="s">
        <v>89</v>
      </c>
      <c r="C47" s="4" t="s">
        <v>32</v>
      </c>
      <c r="D47" s="56">
        <v>0.5</v>
      </c>
      <c r="E47" s="54"/>
      <c r="F47" s="12">
        <f t="shared" si="0"/>
        <v>0.5</v>
      </c>
      <c r="G47" s="23">
        <v>1500</v>
      </c>
      <c r="H47" s="23">
        <f t="shared" si="3"/>
        <v>750</v>
      </c>
      <c r="I47" s="23">
        <f t="shared" si="4"/>
        <v>0</v>
      </c>
      <c r="J47" s="23">
        <f t="shared" si="2"/>
        <v>750</v>
      </c>
      <c r="K47" s="19"/>
    </row>
    <row r="48" spans="1:11" ht="12.75" customHeight="1" x14ac:dyDescent="0.2">
      <c r="A48" s="4">
        <v>37</v>
      </c>
      <c r="B48" s="3" t="s">
        <v>67</v>
      </c>
      <c r="C48" s="4" t="s">
        <v>17</v>
      </c>
      <c r="D48" s="56">
        <v>5.3</v>
      </c>
      <c r="E48" s="54"/>
      <c r="F48" s="12">
        <f t="shared" si="0"/>
        <v>5.3</v>
      </c>
      <c r="G48" s="23">
        <v>155</v>
      </c>
      <c r="H48" s="23">
        <f t="shared" si="3"/>
        <v>821.5</v>
      </c>
      <c r="I48" s="23">
        <f t="shared" si="4"/>
        <v>0</v>
      </c>
      <c r="J48" s="23">
        <f t="shared" si="2"/>
        <v>821.5</v>
      </c>
      <c r="K48" s="19"/>
    </row>
    <row r="49" spans="1:11" ht="12.75" customHeight="1" x14ac:dyDescent="0.2">
      <c r="A49" s="4" t="s">
        <v>62</v>
      </c>
      <c r="B49" s="3"/>
      <c r="C49" s="4"/>
      <c r="D49" s="54"/>
      <c r="E49" s="54"/>
      <c r="F49" s="12"/>
      <c r="G49" s="9"/>
      <c r="H49" s="9"/>
      <c r="I49" s="9"/>
      <c r="J49" s="44"/>
      <c r="K49" s="19"/>
    </row>
    <row r="50" spans="1:11" ht="12.75" customHeight="1" x14ac:dyDescent="0.2">
      <c r="A50" s="4">
        <v>38</v>
      </c>
      <c r="B50" s="3" t="s">
        <v>68</v>
      </c>
      <c r="C50" s="4" t="s">
        <v>6</v>
      </c>
      <c r="D50" s="54">
        <v>1</v>
      </c>
      <c r="E50" s="54">
        <v>2</v>
      </c>
      <c r="F50" s="12">
        <f t="shared" si="0"/>
        <v>3</v>
      </c>
      <c r="G50" s="23">
        <v>3035</v>
      </c>
      <c r="H50" s="23">
        <f t="shared" si="3"/>
        <v>3035</v>
      </c>
      <c r="I50" s="23">
        <f t="shared" si="4"/>
        <v>6070</v>
      </c>
      <c r="J50" s="23">
        <f t="shared" si="2"/>
        <v>9105</v>
      </c>
      <c r="K50" s="19"/>
    </row>
    <row r="51" spans="1:11" ht="12.75" customHeight="1" x14ac:dyDescent="0.2">
      <c r="A51" s="4">
        <v>39</v>
      </c>
      <c r="B51" s="3" t="s">
        <v>69</v>
      </c>
      <c r="C51" s="4" t="s">
        <v>17</v>
      </c>
      <c r="D51" s="54"/>
      <c r="E51" s="56">
        <v>77</v>
      </c>
      <c r="F51" s="12">
        <f t="shared" si="0"/>
        <v>77</v>
      </c>
      <c r="G51" s="23">
        <v>115</v>
      </c>
      <c r="H51" s="23">
        <f t="shared" si="3"/>
        <v>0</v>
      </c>
      <c r="I51" s="23">
        <f t="shared" si="4"/>
        <v>8855</v>
      </c>
      <c r="J51" s="23">
        <f t="shared" si="2"/>
        <v>8855</v>
      </c>
      <c r="K51" s="19"/>
    </row>
    <row r="52" spans="1:11" s="2" customFormat="1" ht="12.75" customHeight="1" x14ac:dyDescent="0.2">
      <c r="A52" s="4">
        <v>40</v>
      </c>
      <c r="B52" s="3" t="s">
        <v>70</v>
      </c>
      <c r="C52" s="4" t="s">
        <v>6</v>
      </c>
      <c r="D52" s="54">
        <v>8</v>
      </c>
      <c r="E52" s="54">
        <v>3</v>
      </c>
      <c r="F52" s="12">
        <f t="shared" si="0"/>
        <v>11</v>
      </c>
      <c r="G52" s="23">
        <v>850</v>
      </c>
      <c r="H52" s="23">
        <f t="shared" si="3"/>
        <v>6800</v>
      </c>
      <c r="I52" s="23">
        <f t="shared" si="4"/>
        <v>2550</v>
      </c>
      <c r="J52" s="23">
        <f t="shared" si="2"/>
        <v>9350</v>
      </c>
      <c r="K52" s="19"/>
    </row>
    <row r="53" spans="1:11" s="2" customFormat="1" ht="12.75" customHeight="1" x14ac:dyDescent="0.2">
      <c r="A53" s="4" t="s">
        <v>62</v>
      </c>
      <c r="B53" s="3"/>
      <c r="C53" s="4"/>
      <c r="D53" s="54"/>
      <c r="E53" s="54"/>
      <c r="F53" s="12"/>
      <c r="G53" s="9"/>
      <c r="H53" s="9"/>
      <c r="I53" s="9"/>
      <c r="J53" s="44"/>
      <c r="K53" s="19"/>
    </row>
    <row r="54" spans="1:11" s="2" customFormat="1" ht="12.75" customHeight="1" x14ac:dyDescent="0.2">
      <c r="A54" s="4">
        <v>41</v>
      </c>
      <c r="B54" s="3" t="s">
        <v>90</v>
      </c>
      <c r="C54" s="4" t="s">
        <v>6</v>
      </c>
      <c r="D54" s="55">
        <v>15</v>
      </c>
      <c r="E54" s="54"/>
      <c r="F54" s="12">
        <f t="shared" si="0"/>
        <v>15</v>
      </c>
      <c r="G54" s="23">
        <v>1250</v>
      </c>
      <c r="H54" s="23">
        <f t="shared" si="3"/>
        <v>18750</v>
      </c>
      <c r="I54" s="23">
        <f t="shared" si="4"/>
        <v>0</v>
      </c>
      <c r="J54" s="23">
        <f t="shared" si="2"/>
        <v>18750</v>
      </c>
      <c r="K54" s="19"/>
    </row>
    <row r="55" spans="1:11" s="2" customFormat="1" ht="12.75" customHeight="1" x14ac:dyDescent="0.2">
      <c r="A55" s="4">
        <v>42</v>
      </c>
      <c r="B55" s="3" t="s">
        <v>71</v>
      </c>
      <c r="C55" s="4" t="s">
        <v>6</v>
      </c>
      <c r="D55" s="55">
        <v>1</v>
      </c>
      <c r="E55" s="54"/>
      <c r="F55" s="12">
        <f t="shared" si="0"/>
        <v>1</v>
      </c>
      <c r="G55" s="23">
        <v>1765</v>
      </c>
      <c r="H55" s="23">
        <f t="shared" si="3"/>
        <v>1765</v>
      </c>
      <c r="I55" s="23">
        <f t="shared" si="4"/>
        <v>0</v>
      </c>
      <c r="J55" s="23">
        <f t="shared" si="2"/>
        <v>1765</v>
      </c>
      <c r="K55" s="19"/>
    </row>
    <row r="56" spans="1:11" s="2" customFormat="1" ht="12.75" customHeight="1" x14ac:dyDescent="0.2">
      <c r="A56" s="4">
        <v>43</v>
      </c>
      <c r="B56" s="3" t="s">
        <v>72</v>
      </c>
      <c r="C56" s="4" t="s">
        <v>6</v>
      </c>
      <c r="D56" s="55">
        <v>4</v>
      </c>
      <c r="E56" s="54"/>
      <c r="F56" s="12">
        <f t="shared" si="0"/>
        <v>4</v>
      </c>
      <c r="G56" s="23">
        <v>1765</v>
      </c>
      <c r="H56" s="23">
        <f t="shared" si="3"/>
        <v>7060</v>
      </c>
      <c r="I56" s="23">
        <f t="shared" si="4"/>
        <v>0</v>
      </c>
      <c r="J56" s="23">
        <f t="shared" si="2"/>
        <v>7060</v>
      </c>
      <c r="K56" s="19"/>
    </row>
    <row r="57" spans="1:11" s="2" customFormat="1" ht="12.75" customHeight="1" x14ac:dyDescent="0.2">
      <c r="A57" s="4">
        <v>44</v>
      </c>
      <c r="B57" s="3" t="s">
        <v>91</v>
      </c>
      <c r="C57" s="4" t="s">
        <v>6</v>
      </c>
      <c r="D57" s="55">
        <v>5</v>
      </c>
      <c r="E57" s="54"/>
      <c r="F57" s="12">
        <f t="shared" si="0"/>
        <v>5</v>
      </c>
      <c r="G57" s="23">
        <v>2805</v>
      </c>
      <c r="H57" s="23">
        <f t="shared" si="3"/>
        <v>14025</v>
      </c>
      <c r="I57" s="23">
        <f t="shared" si="4"/>
        <v>0</v>
      </c>
      <c r="J57" s="23">
        <f t="shared" si="2"/>
        <v>14025</v>
      </c>
      <c r="K57" s="19"/>
    </row>
    <row r="58" spans="1:11" s="2" customFormat="1" ht="12.75" customHeight="1" x14ac:dyDescent="0.2">
      <c r="A58" s="4">
        <v>45</v>
      </c>
      <c r="B58" s="3" t="s">
        <v>92</v>
      </c>
      <c r="C58" s="4" t="s">
        <v>6</v>
      </c>
      <c r="D58" s="55">
        <v>1</v>
      </c>
      <c r="E58" s="54"/>
      <c r="F58" s="12">
        <f t="shared" si="0"/>
        <v>1</v>
      </c>
      <c r="G58" s="23">
        <v>3200</v>
      </c>
      <c r="H58" s="23">
        <f t="shared" si="3"/>
        <v>3200</v>
      </c>
      <c r="I58" s="23">
        <f t="shared" si="4"/>
        <v>0</v>
      </c>
      <c r="J58" s="23">
        <f t="shared" si="2"/>
        <v>3200</v>
      </c>
      <c r="K58" s="19"/>
    </row>
    <row r="59" spans="1:11" s="2" customFormat="1" ht="12.75" customHeight="1" x14ac:dyDescent="0.2">
      <c r="A59" s="4">
        <v>46</v>
      </c>
      <c r="B59" s="3" t="s">
        <v>41</v>
      </c>
      <c r="C59" s="4" t="s">
        <v>6</v>
      </c>
      <c r="D59" s="55">
        <v>13</v>
      </c>
      <c r="E59" s="54"/>
      <c r="F59" s="12">
        <f t="shared" si="0"/>
        <v>13</v>
      </c>
      <c r="G59" s="23">
        <v>2935</v>
      </c>
      <c r="H59" s="23">
        <f t="shared" si="3"/>
        <v>38155</v>
      </c>
      <c r="I59" s="23">
        <f t="shared" si="4"/>
        <v>0</v>
      </c>
      <c r="J59" s="23">
        <f t="shared" si="2"/>
        <v>38155</v>
      </c>
      <c r="K59" s="19"/>
    </row>
    <row r="60" spans="1:11" s="2" customFormat="1" ht="12.75" customHeight="1" x14ac:dyDescent="0.2">
      <c r="A60" s="4">
        <v>47</v>
      </c>
      <c r="B60" s="3" t="s">
        <v>93</v>
      </c>
      <c r="C60" s="4" t="s">
        <v>6</v>
      </c>
      <c r="D60" s="55">
        <v>1</v>
      </c>
      <c r="E60" s="54"/>
      <c r="F60" s="12">
        <f t="shared" si="0"/>
        <v>1</v>
      </c>
      <c r="G60" s="23">
        <v>3375</v>
      </c>
      <c r="H60" s="23">
        <f t="shared" si="3"/>
        <v>3375</v>
      </c>
      <c r="I60" s="23">
        <f t="shared" si="4"/>
        <v>0</v>
      </c>
      <c r="J60" s="23">
        <f t="shared" si="2"/>
        <v>3375</v>
      </c>
      <c r="K60" s="19"/>
    </row>
    <row r="61" spans="1:11" s="2" customFormat="1" ht="12.75" customHeight="1" x14ac:dyDescent="0.2">
      <c r="A61" s="4">
        <v>48</v>
      </c>
      <c r="B61" s="3" t="s">
        <v>42</v>
      </c>
      <c r="C61" s="4" t="s">
        <v>6</v>
      </c>
      <c r="D61" s="55">
        <v>3</v>
      </c>
      <c r="E61" s="54"/>
      <c r="F61" s="12">
        <f t="shared" si="0"/>
        <v>3</v>
      </c>
      <c r="G61" s="23">
        <v>3400</v>
      </c>
      <c r="H61" s="23">
        <f t="shared" si="3"/>
        <v>10200</v>
      </c>
      <c r="I61" s="23">
        <f t="shared" si="4"/>
        <v>0</v>
      </c>
      <c r="J61" s="23">
        <f t="shared" si="2"/>
        <v>10200</v>
      </c>
      <c r="K61" s="19"/>
    </row>
    <row r="62" spans="1:11" ht="12.75" customHeight="1" x14ac:dyDescent="0.2">
      <c r="A62" s="4">
        <v>49</v>
      </c>
      <c r="B62" s="3" t="s">
        <v>94</v>
      </c>
      <c r="C62" s="4" t="s">
        <v>6</v>
      </c>
      <c r="D62" s="55">
        <v>2</v>
      </c>
      <c r="E62" s="54"/>
      <c r="F62" s="12">
        <f t="shared" si="0"/>
        <v>2</v>
      </c>
      <c r="G62" s="23">
        <v>4100</v>
      </c>
      <c r="H62" s="23">
        <f t="shared" si="3"/>
        <v>8200</v>
      </c>
      <c r="I62" s="23">
        <f t="shared" si="4"/>
        <v>0</v>
      </c>
      <c r="J62" s="23">
        <f t="shared" si="2"/>
        <v>8200</v>
      </c>
      <c r="K62" s="19"/>
    </row>
    <row r="63" spans="1:11" ht="12.75" customHeight="1" x14ac:dyDescent="0.2">
      <c r="A63" s="4">
        <v>50</v>
      </c>
      <c r="B63" s="3" t="s">
        <v>95</v>
      </c>
      <c r="C63" s="4" t="s">
        <v>6</v>
      </c>
      <c r="D63" s="55">
        <v>1</v>
      </c>
      <c r="E63" s="54"/>
      <c r="F63" s="12">
        <f t="shared" si="0"/>
        <v>1</v>
      </c>
      <c r="G63" s="23">
        <v>3785</v>
      </c>
      <c r="H63" s="23">
        <f t="shared" si="3"/>
        <v>3785</v>
      </c>
      <c r="I63" s="23">
        <f t="shared" si="4"/>
        <v>0</v>
      </c>
      <c r="J63" s="23">
        <f t="shared" si="2"/>
        <v>3785</v>
      </c>
      <c r="K63" s="19"/>
    </row>
    <row r="64" spans="1:11" ht="12.75" customHeight="1" x14ac:dyDescent="0.2">
      <c r="A64" s="4">
        <v>51</v>
      </c>
      <c r="B64" s="3" t="s">
        <v>96</v>
      </c>
      <c r="C64" s="4" t="s">
        <v>6</v>
      </c>
      <c r="D64" s="55">
        <v>1</v>
      </c>
      <c r="E64" s="54"/>
      <c r="F64" s="12">
        <f t="shared" si="0"/>
        <v>1</v>
      </c>
      <c r="G64" s="23">
        <v>3830</v>
      </c>
      <c r="H64" s="23">
        <f t="shared" si="3"/>
        <v>3830</v>
      </c>
      <c r="I64" s="23">
        <f t="shared" si="4"/>
        <v>0</v>
      </c>
      <c r="J64" s="23">
        <f t="shared" si="2"/>
        <v>3830</v>
      </c>
      <c r="K64" s="19"/>
    </row>
    <row r="65" spans="1:11" ht="12.75" customHeight="1" x14ac:dyDescent="0.2">
      <c r="A65" s="4">
        <v>52</v>
      </c>
      <c r="B65" s="3" t="s">
        <v>97</v>
      </c>
      <c r="C65" s="4" t="s">
        <v>6</v>
      </c>
      <c r="D65" s="55">
        <v>1</v>
      </c>
      <c r="E65" s="54"/>
      <c r="F65" s="12">
        <f t="shared" si="0"/>
        <v>1</v>
      </c>
      <c r="G65" s="23">
        <v>3855</v>
      </c>
      <c r="H65" s="23">
        <f t="shared" si="3"/>
        <v>3855</v>
      </c>
      <c r="I65" s="23">
        <f t="shared" si="4"/>
        <v>0</v>
      </c>
      <c r="J65" s="23">
        <f t="shared" si="2"/>
        <v>3855</v>
      </c>
      <c r="K65" s="19"/>
    </row>
    <row r="66" spans="1:11" ht="12.75" customHeight="1" x14ac:dyDescent="0.2">
      <c r="A66" s="4">
        <v>53</v>
      </c>
      <c r="B66" s="3" t="s">
        <v>43</v>
      </c>
      <c r="C66" s="4" t="s">
        <v>6</v>
      </c>
      <c r="D66" s="55">
        <v>2</v>
      </c>
      <c r="E66" s="54"/>
      <c r="F66" s="12">
        <f t="shared" si="0"/>
        <v>2</v>
      </c>
      <c r="G66" s="23">
        <v>2805</v>
      </c>
      <c r="H66" s="23">
        <f t="shared" si="3"/>
        <v>5610</v>
      </c>
      <c r="I66" s="23">
        <f t="shared" si="4"/>
        <v>0</v>
      </c>
      <c r="J66" s="23">
        <f t="shared" si="2"/>
        <v>5610</v>
      </c>
      <c r="K66" s="19"/>
    </row>
    <row r="67" spans="1:11" ht="12.75" customHeight="1" x14ac:dyDescent="0.2">
      <c r="A67" s="4">
        <v>54</v>
      </c>
      <c r="B67" s="3" t="s">
        <v>98</v>
      </c>
      <c r="C67" s="4" t="s">
        <v>6</v>
      </c>
      <c r="D67" s="55">
        <v>1</v>
      </c>
      <c r="E67" s="54"/>
      <c r="F67" s="12">
        <f t="shared" si="0"/>
        <v>1</v>
      </c>
      <c r="G67" s="23">
        <v>3165</v>
      </c>
      <c r="H67" s="23">
        <f t="shared" si="3"/>
        <v>3165</v>
      </c>
      <c r="I67" s="23">
        <f t="shared" si="4"/>
        <v>0</v>
      </c>
      <c r="J67" s="23">
        <f t="shared" si="2"/>
        <v>3165</v>
      </c>
      <c r="K67" s="19"/>
    </row>
    <row r="68" spans="1:11" ht="12.75" customHeight="1" x14ac:dyDescent="0.2">
      <c r="A68" s="4">
        <v>55</v>
      </c>
      <c r="B68" s="3" t="s">
        <v>28</v>
      </c>
      <c r="C68" s="4" t="s">
        <v>17</v>
      </c>
      <c r="D68" s="54">
        <v>238.26</v>
      </c>
      <c r="E68" s="54">
        <v>204.49</v>
      </c>
      <c r="F68" s="14">
        <f t="shared" si="0"/>
        <v>442.75</v>
      </c>
      <c r="G68" s="23">
        <v>63.3</v>
      </c>
      <c r="H68" s="23">
        <f t="shared" si="3"/>
        <v>15081.857999999998</v>
      </c>
      <c r="I68" s="23">
        <f t="shared" si="4"/>
        <v>12944.217000000001</v>
      </c>
      <c r="J68" s="23">
        <f t="shared" si="2"/>
        <v>28026.074999999997</v>
      </c>
      <c r="K68" s="19"/>
    </row>
    <row r="69" spans="1:11" ht="12.75" customHeight="1" x14ac:dyDescent="0.2">
      <c r="A69" s="4">
        <v>56</v>
      </c>
      <c r="B69" s="3" t="s">
        <v>99</v>
      </c>
      <c r="C69" s="4" t="s">
        <v>17</v>
      </c>
      <c r="D69" s="57">
        <v>75.22</v>
      </c>
      <c r="E69" s="54"/>
      <c r="F69" s="14">
        <f t="shared" si="0"/>
        <v>75.22</v>
      </c>
      <c r="G69" s="23">
        <v>127</v>
      </c>
      <c r="H69" s="23">
        <f t="shared" si="3"/>
        <v>9552.94</v>
      </c>
      <c r="I69" s="23">
        <f t="shared" si="4"/>
        <v>0</v>
      </c>
      <c r="J69" s="23">
        <f t="shared" si="2"/>
        <v>9552.94</v>
      </c>
      <c r="K69" s="19"/>
    </row>
    <row r="70" spans="1:11" ht="12.75" customHeight="1" x14ac:dyDescent="0.2">
      <c r="A70" s="4">
        <v>57</v>
      </c>
      <c r="B70" s="3" t="s">
        <v>73</v>
      </c>
      <c r="C70" s="4" t="s">
        <v>17</v>
      </c>
      <c r="D70" s="57">
        <v>22.12</v>
      </c>
      <c r="E70" s="54"/>
      <c r="F70" s="14">
        <f t="shared" si="0"/>
        <v>22.12</v>
      </c>
      <c r="G70" s="23">
        <v>141</v>
      </c>
      <c r="H70" s="23">
        <f t="shared" si="3"/>
        <v>3118.92</v>
      </c>
      <c r="I70" s="23">
        <f t="shared" si="4"/>
        <v>0</v>
      </c>
      <c r="J70" s="23">
        <f t="shared" si="2"/>
        <v>3118.92</v>
      </c>
      <c r="K70" s="19"/>
    </row>
    <row r="71" spans="1:11" ht="12.75" customHeight="1" x14ac:dyDescent="0.2">
      <c r="A71" s="4">
        <v>58</v>
      </c>
      <c r="B71" s="3" t="s">
        <v>74</v>
      </c>
      <c r="C71" s="4" t="s">
        <v>17</v>
      </c>
      <c r="D71" s="54">
        <v>44.23</v>
      </c>
      <c r="E71" s="58"/>
      <c r="F71" s="14">
        <f t="shared" ref="F71:F134" si="5">SUM(D71:E71)</f>
        <v>44.23</v>
      </c>
      <c r="G71" s="23">
        <v>205</v>
      </c>
      <c r="H71" s="23">
        <f t="shared" si="3"/>
        <v>9067.15</v>
      </c>
      <c r="I71" s="23">
        <f t="shared" si="4"/>
        <v>0</v>
      </c>
      <c r="J71" s="23">
        <f t="shared" ref="J71:J134" si="6">H71+I71</f>
        <v>9067.15</v>
      </c>
      <c r="K71" s="19"/>
    </row>
    <row r="72" spans="1:11" ht="12.75" customHeight="1" x14ac:dyDescent="0.2">
      <c r="A72" s="4">
        <v>59</v>
      </c>
      <c r="B72" s="3" t="s">
        <v>29</v>
      </c>
      <c r="C72" s="4" t="s">
        <v>6</v>
      </c>
      <c r="D72" s="12">
        <v>6</v>
      </c>
      <c r="E72" s="54"/>
      <c r="F72" s="12">
        <f t="shared" si="5"/>
        <v>6</v>
      </c>
      <c r="G72" s="23">
        <v>525</v>
      </c>
      <c r="H72" s="23">
        <f t="shared" si="3"/>
        <v>3150</v>
      </c>
      <c r="I72" s="23">
        <f t="shared" si="4"/>
        <v>0</v>
      </c>
      <c r="J72" s="23">
        <f t="shared" si="6"/>
        <v>3150</v>
      </c>
      <c r="K72" s="19"/>
    </row>
    <row r="73" spans="1:11" ht="12.75" customHeight="1" x14ac:dyDescent="0.2">
      <c r="A73" s="4">
        <v>60</v>
      </c>
      <c r="B73" s="3" t="s">
        <v>100</v>
      </c>
      <c r="C73" s="4" t="s">
        <v>17</v>
      </c>
      <c r="D73" s="12">
        <v>10486</v>
      </c>
      <c r="E73" s="54"/>
      <c r="F73" s="12">
        <f t="shared" si="5"/>
        <v>10486</v>
      </c>
      <c r="G73" s="23">
        <v>12.5</v>
      </c>
      <c r="H73" s="23">
        <f t="shared" si="3"/>
        <v>131075</v>
      </c>
      <c r="I73" s="23">
        <f t="shared" si="4"/>
        <v>0</v>
      </c>
      <c r="J73" s="23">
        <f t="shared" si="6"/>
        <v>131075</v>
      </c>
      <c r="K73" s="19"/>
    </row>
    <row r="74" spans="1:11" ht="12.75" customHeight="1" x14ac:dyDescent="0.2">
      <c r="A74" s="4">
        <v>61</v>
      </c>
      <c r="B74" s="3" t="s">
        <v>101</v>
      </c>
      <c r="C74" s="4" t="s">
        <v>17</v>
      </c>
      <c r="D74" s="12">
        <v>1649</v>
      </c>
      <c r="E74" s="54"/>
      <c r="F74" s="12">
        <f t="shared" si="5"/>
        <v>1649</v>
      </c>
      <c r="G74" s="23">
        <v>14.5</v>
      </c>
      <c r="H74" s="23">
        <f t="shared" si="3"/>
        <v>23910.5</v>
      </c>
      <c r="I74" s="23">
        <f t="shared" si="4"/>
        <v>0</v>
      </c>
      <c r="J74" s="23">
        <f t="shared" si="6"/>
        <v>23910.5</v>
      </c>
      <c r="K74" s="19"/>
    </row>
    <row r="75" spans="1:11" ht="12.75" customHeight="1" x14ac:dyDescent="0.2">
      <c r="A75" s="4" t="s">
        <v>62</v>
      </c>
      <c r="B75" s="3"/>
      <c r="C75" s="4"/>
      <c r="D75" s="4"/>
      <c r="E75" s="4"/>
      <c r="F75" s="12"/>
      <c r="G75" s="9"/>
      <c r="H75" s="9"/>
      <c r="I75" s="9"/>
      <c r="J75" s="44"/>
      <c r="K75" s="19"/>
    </row>
    <row r="76" spans="1:11" ht="12.75" customHeight="1" x14ac:dyDescent="0.2">
      <c r="A76" s="4">
        <v>62</v>
      </c>
      <c r="B76" s="3" t="s">
        <v>102</v>
      </c>
      <c r="C76" s="4" t="s">
        <v>4</v>
      </c>
      <c r="D76" s="4"/>
      <c r="E76" s="12">
        <v>1</v>
      </c>
      <c r="F76" s="12">
        <f t="shared" si="5"/>
        <v>1</v>
      </c>
      <c r="G76" s="23">
        <v>1875</v>
      </c>
      <c r="H76" s="23">
        <f t="shared" ref="H76:H138" si="7">D76*G76</f>
        <v>0</v>
      </c>
      <c r="I76" s="23">
        <f t="shared" ref="I76:I138" si="8">E76*G76</f>
        <v>1875</v>
      </c>
      <c r="J76" s="23">
        <f t="shared" si="6"/>
        <v>1875</v>
      </c>
      <c r="K76" s="19"/>
    </row>
    <row r="77" spans="1:11" ht="12.75" customHeight="1" x14ac:dyDescent="0.2">
      <c r="A77" s="4">
        <v>63</v>
      </c>
      <c r="B77" s="3" t="s">
        <v>103</v>
      </c>
      <c r="C77" s="4" t="s">
        <v>4</v>
      </c>
      <c r="D77" s="4"/>
      <c r="E77" s="12">
        <v>1</v>
      </c>
      <c r="F77" s="12">
        <f t="shared" si="5"/>
        <v>1</v>
      </c>
      <c r="G77" s="23">
        <v>3450</v>
      </c>
      <c r="H77" s="23">
        <f t="shared" si="7"/>
        <v>0</v>
      </c>
      <c r="I77" s="23">
        <f t="shared" si="8"/>
        <v>3450</v>
      </c>
      <c r="J77" s="23">
        <f t="shared" si="6"/>
        <v>3450</v>
      </c>
      <c r="K77" s="19"/>
    </row>
    <row r="78" spans="1:11" ht="12.75" customHeight="1" x14ac:dyDescent="0.2">
      <c r="A78" s="4">
        <v>64</v>
      </c>
      <c r="B78" s="3" t="s">
        <v>104</v>
      </c>
      <c r="C78" s="4" t="s">
        <v>4</v>
      </c>
      <c r="D78" s="4"/>
      <c r="E78" s="12">
        <v>1</v>
      </c>
      <c r="F78" s="12">
        <f t="shared" si="5"/>
        <v>1</v>
      </c>
      <c r="G78" s="23">
        <v>11500</v>
      </c>
      <c r="H78" s="23">
        <f t="shared" si="7"/>
        <v>0</v>
      </c>
      <c r="I78" s="23">
        <f t="shared" si="8"/>
        <v>11500</v>
      </c>
      <c r="J78" s="23">
        <f t="shared" si="6"/>
        <v>11500</v>
      </c>
      <c r="K78" s="19"/>
    </row>
    <row r="79" spans="1:11" ht="12.75" customHeight="1" x14ac:dyDescent="0.2">
      <c r="A79" s="4">
        <v>65</v>
      </c>
      <c r="B79" s="3" t="s">
        <v>105</v>
      </c>
      <c r="C79" s="4" t="s">
        <v>4</v>
      </c>
      <c r="D79" s="4">
        <v>1</v>
      </c>
      <c r="E79" s="4"/>
      <c r="F79" s="12">
        <f t="shared" si="5"/>
        <v>1</v>
      </c>
      <c r="G79" s="23">
        <v>67000</v>
      </c>
      <c r="H79" s="23">
        <f t="shared" si="7"/>
        <v>67000</v>
      </c>
      <c r="I79" s="23">
        <f t="shared" si="8"/>
        <v>0</v>
      </c>
      <c r="J79" s="23">
        <f t="shared" si="6"/>
        <v>67000</v>
      </c>
      <c r="K79" s="19"/>
    </row>
    <row r="80" spans="1:11" ht="12.75" customHeight="1" x14ac:dyDescent="0.2">
      <c r="A80" s="4" t="s">
        <v>62</v>
      </c>
      <c r="B80" s="3"/>
      <c r="C80" s="4"/>
      <c r="D80" s="4"/>
      <c r="E80" s="4"/>
      <c r="F80" s="12"/>
      <c r="G80" s="9"/>
      <c r="H80" s="9"/>
      <c r="I80" s="9"/>
      <c r="J80" s="44"/>
      <c r="K80" s="19"/>
    </row>
    <row r="81" spans="1:11" ht="12.75" customHeight="1" x14ac:dyDescent="0.2">
      <c r="A81" s="4">
        <v>66</v>
      </c>
      <c r="B81" s="3" t="s">
        <v>106</v>
      </c>
      <c r="C81" s="4" t="s">
        <v>17</v>
      </c>
      <c r="D81" s="12">
        <v>1738</v>
      </c>
      <c r="E81" s="4"/>
      <c r="F81" s="12">
        <f t="shared" si="5"/>
        <v>1738</v>
      </c>
      <c r="G81" s="23">
        <v>6.5</v>
      </c>
      <c r="H81" s="23">
        <f t="shared" si="7"/>
        <v>11297</v>
      </c>
      <c r="I81" s="23">
        <f t="shared" si="8"/>
        <v>0</v>
      </c>
      <c r="J81" s="23">
        <f t="shared" si="6"/>
        <v>11297</v>
      </c>
      <c r="K81" s="19"/>
    </row>
    <row r="82" spans="1:11" ht="12.75" customHeight="1" x14ac:dyDescent="0.2">
      <c r="A82" s="4">
        <v>67</v>
      </c>
      <c r="B82" s="3" t="s">
        <v>107</v>
      </c>
      <c r="C82" s="4" t="s">
        <v>17</v>
      </c>
      <c r="D82" s="12">
        <v>1000</v>
      </c>
      <c r="E82" s="4"/>
      <c r="F82" s="12">
        <f t="shared" si="5"/>
        <v>1000</v>
      </c>
      <c r="G82" s="23">
        <v>2</v>
      </c>
      <c r="H82" s="23">
        <f t="shared" si="7"/>
        <v>2000</v>
      </c>
      <c r="I82" s="23">
        <f t="shared" si="8"/>
        <v>0</v>
      </c>
      <c r="J82" s="23">
        <f t="shared" si="6"/>
        <v>2000</v>
      </c>
      <c r="K82" s="19"/>
    </row>
    <row r="83" spans="1:11" ht="12.75" customHeight="1" x14ac:dyDescent="0.2">
      <c r="A83" s="4">
        <v>68</v>
      </c>
      <c r="B83" s="3" t="s">
        <v>108</v>
      </c>
      <c r="C83" s="4" t="s">
        <v>17</v>
      </c>
      <c r="D83" s="4"/>
      <c r="E83" s="12">
        <v>82</v>
      </c>
      <c r="F83" s="12">
        <f t="shared" si="5"/>
        <v>82</v>
      </c>
      <c r="G83" s="23">
        <v>20.65</v>
      </c>
      <c r="H83" s="23">
        <f t="shared" si="7"/>
        <v>0</v>
      </c>
      <c r="I83" s="23">
        <f t="shared" si="8"/>
        <v>1693.3</v>
      </c>
      <c r="J83" s="23">
        <f t="shared" si="6"/>
        <v>1693.3</v>
      </c>
      <c r="K83" s="19"/>
    </row>
    <row r="84" spans="1:11" ht="12.75" customHeight="1" x14ac:dyDescent="0.2">
      <c r="A84" s="4">
        <v>69</v>
      </c>
      <c r="B84" s="3" t="s">
        <v>109</v>
      </c>
      <c r="C84" s="4" t="s">
        <v>17</v>
      </c>
      <c r="D84" s="4"/>
      <c r="E84" s="12">
        <v>86</v>
      </c>
      <c r="F84" s="12">
        <f t="shared" si="5"/>
        <v>86</v>
      </c>
      <c r="G84" s="23">
        <v>20.65</v>
      </c>
      <c r="H84" s="23">
        <f t="shared" si="7"/>
        <v>0</v>
      </c>
      <c r="I84" s="23">
        <f t="shared" si="8"/>
        <v>1775.8999999999999</v>
      </c>
      <c r="J84" s="23">
        <f t="shared" si="6"/>
        <v>1775.8999999999999</v>
      </c>
      <c r="K84" s="19"/>
    </row>
    <row r="85" spans="1:11" ht="12.75" customHeight="1" x14ac:dyDescent="0.2">
      <c r="A85" s="4">
        <v>70</v>
      </c>
      <c r="B85" s="3" t="s">
        <v>110</v>
      </c>
      <c r="C85" s="4" t="s">
        <v>17</v>
      </c>
      <c r="D85" s="4"/>
      <c r="E85" s="12">
        <v>71</v>
      </c>
      <c r="F85" s="12">
        <f t="shared" si="5"/>
        <v>71</v>
      </c>
      <c r="G85" s="23">
        <v>20.65</v>
      </c>
      <c r="H85" s="23">
        <f t="shared" si="7"/>
        <v>0</v>
      </c>
      <c r="I85" s="23">
        <f t="shared" si="8"/>
        <v>1466.1499999999999</v>
      </c>
      <c r="J85" s="23">
        <f t="shared" si="6"/>
        <v>1466.1499999999999</v>
      </c>
      <c r="K85" s="19"/>
    </row>
    <row r="86" spans="1:11" ht="12.75" customHeight="1" x14ac:dyDescent="0.2">
      <c r="A86" s="4">
        <v>71</v>
      </c>
      <c r="B86" s="3" t="s">
        <v>111</v>
      </c>
      <c r="C86" s="4" t="s">
        <v>17</v>
      </c>
      <c r="D86" s="4"/>
      <c r="E86" s="12">
        <v>74</v>
      </c>
      <c r="F86" s="12">
        <f t="shared" si="5"/>
        <v>74</v>
      </c>
      <c r="G86" s="23">
        <v>20.65</v>
      </c>
      <c r="H86" s="23">
        <f t="shared" si="7"/>
        <v>0</v>
      </c>
      <c r="I86" s="23">
        <f t="shared" si="8"/>
        <v>1528.1</v>
      </c>
      <c r="J86" s="23">
        <f t="shared" si="6"/>
        <v>1528.1</v>
      </c>
      <c r="K86" s="19"/>
    </row>
    <row r="87" spans="1:11" ht="12.75" customHeight="1" x14ac:dyDescent="0.2">
      <c r="A87" s="4">
        <v>72</v>
      </c>
      <c r="B87" s="3" t="s">
        <v>112</v>
      </c>
      <c r="C87" s="4" t="s">
        <v>17</v>
      </c>
      <c r="D87" s="4"/>
      <c r="E87" s="12">
        <v>72</v>
      </c>
      <c r="F87" s="12">
        <f t="shared" si="5"/>
        <v>72</v>
      </c>
      <c r="G87" s="23">
        <v>20.65</v>
      </c>
      <c r="H87" s="23">
        <f t="shared" si="7"/>
        <v>0</v>
      </c>
      <c r="I87" s="23">
        <f t="shared" si="8"/>
        <v>1486.8</v>
      </c>
      <c r="J87" s="23">
        <f t="shared" si="6"/>
        <v>1486.8</v>
      </c>
      <c r="K87" s="19"/>
    </row>
    <row r="88" spans="1:11" ht="12.75" customHeight="1" x14ac:dyDescent="0.2">
      <c r="A88" s="4">
        <v>73</v>
      </c>
      <c r="B88" s="3" t="s">
        <v>113</v>
      </c>
      <c r="C88" s="4" t="s">
        <v>17</v>
      </c>
      <c r="D88" s="4"/>
      <c r="E88" s="12">
        <v>73</v>
      </c>
      <c r="F88" s="12">
        <f t="shared" si="5"/>
        <v>73</v>
      </c>
      <c r="G88" s="23">
        <v>20.65</v>
      </c>
      <c r="H88" s="23">
        <f t="shared" si="7"/>
        <v>0</v>
      </c>
      <c r="I88" s="23">
        <f t="shared" si="8"/>
        <v>1507.4499999999998</v>
      </c>
      <c r="J88" s="23">
        <f t="shared" si="6"/>
        <v>1507.4499999999998</v>
      </c>
      <c r="K88" s="19"/>
    </row>
    <row r="89" spans="1:11" ht="12.75" customHeight="1" x14ac:dyDescent="0.2">
      <c r="A89" s="4">
        <v>74</v>
      </c>
      <c r="B89" s="3" t="s">
        <v>114</v>
      </c>
      <c r="C89" s="4" t="s">
        <v>17</v>
      </c>
      <c r="D89" s="4"/>
      <c r="E89" s="12">
        <v>72</v>
      </c>
      <c r="F89" s="12">
        <f t="shared" si="5"/>
        <v>72</v>
      </c>
      <c r="G89" s="23">
        <v>20.65</v>
      </c>
      <c r="H89" s="23">
        <f t="shared" si="7"/>
        <v>0</v>
      </c>
      <c r="I89" s="23">
        <f t="shared" si="8"/>
        <v>1486.8</v>
      </c>
      <c r="J89" s="23">
        <f t="shared" si="6"/>
        <v>1486.8</v>
      </c>
      <c r="K89" s="19"/>
    </row>
    <row r="90" spans="1:11" ht="12.75" customHeight="1" x14ac:dyDescent="0.2">
      <c r="A90" s="4">
        <v>75</v>
      </c>
      <c r="B90" s="3" t="s">
        <v>115</v>
      </c>
      <c r="C90" s="4" t="s">
        <v>17</v>
      </c>
      <c r="D90" s="4"/>
      <c r="E90" s="12">
        <v>74</v>
      </c>
      <c r="F90" s="12">
        <f t="shared" si="5"/>
        <v>74</v>
      </c>
      <c r="G90" s="23">
        <v>20.65</v>
      </c>
      <c r="H90" s="23">
        <f t="shared" si="7"/>
        <v>0</v>
      </c>
      <c r="I90" s="23">
        <f t="shared" si="8"/>
        <v>1528.1</v>
      </c>
      <c r="J90" s="23">
        <f t="shared" si="6"/>
        <v>1528.1</v>
      </c>
      <c r="K90" s="19"/>
    </row>
    <row r="91" spans="1:11" ht="12.75" customHeight="1" x14ac:dyDescent="0.2">
      <c r="A91" s="4">
        <v>76</v>
      </c>
      <c r="B91" s="3" t="s">
        <v>116</v>
      </c>
      <c r="C91" s="4" t="s">
        <v>17</v>
      </c>
      <c r="D91" s="4"/>
      <c r="E91" s="12">
        <v>112</v>
      </c>
      <c r="F91" s="12">
        <f t="shared" si="5"/>
        <v>112</v>
      </c>
      <c r="G91" s="23">
        <v>20.65</v>
      </c>
      <c r="H91" s="23">
        <f t="shared" si="7"/>
        <v>0</v>
      </c>
      <c r="I91" s="23">
        <f t="shared" si="8"/>
        <v>2312.7999999999997</v>
      </c>
      <c r="J91" s="23">
        <f t="shared" si="6"/>
        <v>2312.7999999999997</v>
      </c>
      <c r="K91" s="19"/>
    </row>
    <row r="92" spans="1:11" ht="12.75" customHeight="1" x14ac:dyDescent="0.2">
      <c r="A92" s="4">
        <v>77</v>
      </c>
      <c r="B92" s="3" t="s">
        <v>117</v>
      </c>
      <c r="C92" s="4" t="s">
        <v>17</v>
      </c>
      <c r="D92" s="4"/>
      <c r="E92" s="12">
        <v>45</v>
      </c>
      <c r="F92" s="12">
        <f t="shared" si="5"/>
        <v>45</v>
      </c>
      <c r="G92" s="23">
        <v>20.65</v>
      </c>
      <c r="H92" s="23">
        <f t="shared" si="7"/>
        <v>0</v>
      </c>
      <c r="I92" s="23">
        <f t="shared" si="8"/>
        <v>929.24999999999989</v>
      </c>
      <c r="J92" s="23">
        <f t="shared" si="6"/>
        <v>929.24999999999989</v>
      </c>
      <c r="K92" s="19"/>
    </row>
    <row r="93" spans="1:11" ht="12.75" customHeight="1" x14ac:dyDescent="0.2">
      <c r="A93" s="4">
        <v>78</v>
      </c>
      <c r="B93" s="3" t="s">
        <v>118</v>
      </c>
      <c r="C93" s="4" t="s">
        <v>17</v>
      </c>
      <c r="D93" s="4"/>
      <c r="E93" s="12">
        <v>157</v>
      </c>
      <c r="F93" s="12">
        <f t="shared" si="5"/>
        <v>157</v>
      </c>
      <c r="G93" s="23">
        <v>20.65</v>
      </c>
      <c r="H93" s="23">
        <f t="shared" si="7"/>
        <v>0</v>
      </c>
      <c r="I93" s="23">
        <f t="shared" si="8"/>
        <v>3242.0499999999997</v>
      </c>
      <c r="J93" s="23">
        <f t="shared" si="6"/>
        <v>3242.0499999999997</v>
      </c>
      <c r="K93" s="19"/>
    </row>
    <row r="94" spans="1:11" ht="12.75" customHeight="1" x14ac:dyDescent="0.2">
      <c r="A94" s="4">
        <v>79</v>
      </c>
      <c r="B94" s="3" t="s">
        <v>119</v>
      </c>
      <c r="C94" s="4" t="s">
        <v>17</v>
      </c>
      <c r="D94" s="4"/>
      <c r="E94" s="12">
        <v>110</v>
      </c>
      <c r="F94" s="12">
        <f t="shared" si="5"/>
        <v>110</v>
      </c>
      <c r="G94" s="23">
        <v>20.65</v>
      </c>
      <c r="H94" s="23">
        <f t="shared" si="7"/>
        <v>0</v>
      </c>
      <c r="I94" s="23">
        <f t="shared" si="8"/>
        <v>2271.5</v>
      </c>
      <c r="J94" s="23">
        <f t="shared" si="6"/>
        <v>2271.5</v>
      </c>
      <c r="K94" s="19"/>
    </row>
    <row r="95" spans="1:11" ht="12.75" customHeight="1" x14ac:dyDescent="0.2">
      <c r="A95" s="4">
        <v>80</v>
      </c>
      <c r="B95" s="3" t="s">
        <v>120</v>
      </c>
      <c r="C95" s="4" t="s">
        <v>17</v>
      </c>
      <c r="D95" s="4"/>
      <c r="E95" s="12">
        <v>81</v>
      </c>
      <c r="F95" s="12">
        <f t="shared" si="5"/>
        <v>81</v>
      </c>
      <c r="G95" s="23">
        <v>20.65</v>
      </c>
      <c r="H95" s="23">
        <f t="shared" si="7"/>
        <v>0</v>
      </c>
      <c r="I95" s="23">
        <f t="shared" si="8"/>
        <v>1672.6499999999999</v>
      </c>
      <c r="J95" s="23">
        <f t="shared" si="6"/>
        <v>1672.6499999999999</v>
      </c>
      <c r="K95" s="19"/>
    </row>
    <row r="96" spans="1:11" ht="12.75" customHeight="1" x14ac:dyDescent="0.2">
      <c r="A96" s="4">
        <v>81</v>
      </c>
      <c r="B96" s="3" t="s">
        <v>121</v>
      </c>
      <c r="C96" s="4" t="s">
        <v>17</v>
      </c>
      <c r="D96" s="4"/>
      <c r="E96" s="12">
        <v>75</v>
      </c>
      <c r="F96" s="12">
        <f t="shared" si="5"/>
        <v>75</v>
      </c>
      <c r="G96" s="23">
        <v>20.65</v>
      </c>
      <c r="H96" s="23">
        <f t="shared" si="7"/>
        <v>0</v>
      </c>
      <c r="I96" s="23">
        <f t="shared" si="8"/>
        <v>1548.75</v>
      </c>
      <c r="J96" s="23">
        <f t="shared" si="6"/>
        <v>1548.75</v>
      </c>
      <c r="K96" s="19"/>
    </row>
    <row r="97" spans="1:11" ht="12.75" customHeight="1" x14ac:dyDescent="0.2">
      <c r="A97" s="4">
        <v>82</v>
      </c>
      <c r="B97" s="3" t="s">
        <v>122</v>
      </c>
      <c r="C97" s="4" t="s">
        <v>17</v>
      </c>
      <c r="D97" s="4"/>
      <c r="E97" s="12">
        <v>76</v>
      </c>
      <c r="F97" s="12">
        <f t="shared" si="5"/>
        <v>76</v>
      </c>
      <c r="G97" s="23">
        <v>20.65</v>
      </c>
      <c r="H97" s="23">
        <f t="shared" si="7"/>
        <v>0</v>
      </c>
      <c r="I97" s="23">
        <f t="shared" si="8"/>
        <v>1569.3999999999999</v>
      </c>
      <c r="J97" s="23">
        <f t="shared" si="6"/>
        <v>1569.3999999999999</v>
      </c>
      <c r="K97" s="19"/>
    </row>
    <row r="98" spans="1:11" ht="12.75" customHeight="1" x14ac:dyDescent="0.2">
      <c r="A98" s="4">
        <v>83</v>
      </c>
      <c r="B98" s="3" t="s">
        <v>123</v>
      </c>
      <c r="C98" s="4" t="s">
        <v>17</v>
      </c>
      <c r="D98" s="4"/>
      <c r="E98" s="12">
        <v>85</v>
      </c>
      <c r="F98" s="12">
        <f t="shared" si="5"/>
        <v>85</v>
      </c>
      <c r="G98" s="23">
        <v>20.65</v>
      </c>
      <c r="H98" s="23">
        <f t="shared" si="7"/>
        <v>0</v>
      </c>
      <c r="I98" s="23">
        <f t="shared" si="8"/>
        <v>1755.2499999999998</v>
      </c>
      <c r="J98" s="23">
        <f t="shared" si="6"/>
        <v>1755.2499999999998</v>
      </c>
      <c r="K98" s="19"/>
    </row>
    <row r="99" spans="1:11" ht="12.75" customHeight="1" x14ac:dyDescent="0.2">
      <c r="A99" s="4">
        <v>84</v>
      </c>
      <c r="B99" s="3" t="s">
        <v>124</v>
      </c>
      <c r="C99" s="4" t="s">
        <v>17</v>
      </c>
      <c r="D99" s="4"/>
      <c r="E99" s="12">
        <v>73</v>
      </c>
      <c r="F99" s="12">
        <f t="shared" si="5"/>
        <v>73</v>
      </c>
      <c r="G99" s="23">
        <v>20.65</v>
      </c>
      <c r="H99" s="23">
        <f t="shared" si="7"/>
        <v>0</v>
      </c>
      <c r="I99" s="23">
        <f t="shared" si="8"/>
        <v>1507.4499999999998</v>
      </c>
      <c r="J99" s="23">
        <f t="shared" si="6"/>
        <v>1507.4499999999998</v>
      </c>
      <c r="K99" s="19"/>
    </row>
    <row r="100" spans="1:11" ht="12.75" customHeight="1" x14ac:dyDescent="0.2">
      <c r="A100" s="4">
        <v>85</v>
      </c>
      <c r="B100" s="3" t="s">
        <v>125</v>
      </c>
      <c r="C100" s="4" t="s">
        <v>17</v>
      </c>
      <c r="D100" s="4"/>
      <c r="E100" s="12">
        <v>157</v>
      </c>
      <c r="F100" s="12">
        <f t="shared" si="5"/>
        <v>157</v>
      </c>
      <c r="G100" s="23">
        <v>20.65</v>
      </c>
      <c r="H100" s="23">
        <f t="shared" si="7"/>
        <v>0</v>
      </c>
      <c r="I100" s="23">
        <f t="shared" si="8"/>
        <v>3242.0499999999997</v>
      </c>
      <c r="J100" s="23">
        <f t="shared" si="6"/>
        <v>3242.0499999999997</v>
      </c>
      <c r="K100" s="19"/>
    </row>
    <row r="101" spans="1:11" ht="12.75" customHeight="1" x14ac:dyDescent="0.2">
      <c r="A101" s="4">
        <v>86</v>
      </c>
      <c r="B101" s="3" t="s">
        <v>126</v>
      </c>
      <c r="C101" s="4" t="s">
        <v>17</v>
      </c>
      <c r="D101" s="4"/>
      <c r="E101" s="12">
        <v>71</v>
      </c>
      <c r="F101" s="12">
        <f t="shared" si="5"/>
        <v>71</v>
      </c>
      <c r="G101" s="23">
        <v>20.65</v>
      </c>
      <c r="H101" s="23">
        <f t="shared" si="7"/>
        <v>0</v>
      </c>
      <c r="I101" s="23">
        <f t="shared" si="8"/>
        <v>1466.1499999999999</v>
      </c>
      <c r="J101" s="23">
        <f t="shared" si="6"/>
        <v>1466.1499999999999</v>
      </c>
      <c r="K101" s="19"/>
    </row>
    <row r="102" spans="1:11" ht="12.75" customHeight="1" x14ac:dyDescent="0.2">
      <c r="A102" s="4">
        <v>87</v>
      </c>
      <c r="B102" s="3" t="s">
        <v>127</v>
      </c>
      <c r="C102" s="4" t="s">
        <v>17</v>
      </c>
      <c r="D102" s="4"/>
      <c r="E102" s="12">
        <v>75</v>
      </c>
      <c r="F102" s="12">
        <f t="shared" si="5"/>
        <v>75</v>
      </c>
      <c r="G102" s="23">
        <v>20.65</v>
      </c>
      <c r="H102" s="23">
        <f t="shared" si="7"/>
        <v>0</v>
      </c>
      <c r="I102" s="23">
        <f t="shared" si="8"/>
        <v>1548.75</v>
      </c>
      <c r="J102" s="23">
        <f t="shared" si="6"/>
        <v>1548.75</v>
      </c>
      <c r="K102" s="19"/>
    </row>
    <row r="103" spans="1:11" ht="12.75" customHeight="1" x14ac:dyDescent="0.2">
      <c r="A103" s="4">
        <v>88</v>
      </c>
      <c r="B103" s="3" t="s">
        <v>128</v>
      </c>
      <c r="C103" s="4" t="s">
        <v>17</v>
      </c>
      <c r="D103" s="4"/>
      <c r="E103" s="12">
        <v>105</v>
      </c>
      <c r="F103" s="12">
        <f t="shared" si="5"/>
        <v>105</v>
      </c>
      <c r="G103" s="23">
        <v>20.65</v>
      </c>
      <c r="H103" s="23">
        <f t="shared" si="7"/>
        <v>0</v>
      </c>
      <c r="I103" s="23">
        <f t="shared" si="8"/>
        <v>2168.25</v>
      </c>
      <c r="J103" s="23">
        <f t="shared" si="6"/>
        <v>2168.25</v>
      </c>
      <c r="K103" s="19"/>
    </row>
    <row r="104" spans="1:11" ht="12.75" customHeight="1" x14ac:dyDescent="0.2">
      <c r="A104" s="4">
        <v>89</v>
      </c>
      <c r="B104" s="3" t="s">
        <v>129</v>
      </c>
      <c r="C104" s="4" t="s">
        <v>17</v>
      </c>
      <c r="D104" s="4"/>
      <c r="E104" s="12">
        <v>52</v>
      </c>
      <c r="F104" s="12">
        <f t="shared" si="5"/>
        <v>52</v>
      </c>
      <c r="G104" s="23">
        <v>20.65</v>
      </c>
      <c r="H104" s="23">
        <f t="shared" si="7"/>
        <v>0</v>
      </c>
      <c r="I104" s="23">
        <f t="shared" si="8"/>
        <v>1073.8</v>
      </c>
      <c r="J104" s="23">
        <f t="shared" si="6"/>
        <v>1073.8</v>
      </c>
      <c r="K104" s="19"/>
    </row>
    <row r="105" spans="1:11" ht="12.75" customHeight="1" x14ac:dyDescent="0.2">
      <c r="A105" s="4" t="s">
        <v>62</v>
      </c>
      <c r="B105" s="3"/>
      <c r="C105" s="4"/>
      <c r="D105" s="4"/>
      <c r="E105" s="4"/>
      <c r="F105" s="12"/>
      <c r="G105" s="9"/>
      <c r="H105" s="9"/>
      <c r="I105" s="9"/>
      <c r="J105" s="44"/>
      <c r="K105" s="19"/>
    </row>
    <row r="106" spans="1:11" ht="12.75" customHeight="1" x14ac:dyDescent="0.2">
      <c r="A106" s="4">
        <v>90</v>
      </c>
      <c r="B106" s="3" t="s">
        <v>130</v>
      </c>
      <c r="C106" s="4" t="s">
        <v>6</v>
      </c>
      <c r="D106" s="4"/>
      <c r="E106" s="54">
        <v>1</v>
      </c>
      <c r="F106" s="12">
        <f t="shared" si="5"/>
        <v>1</v>
      </c>
      <c r="G106" s="23">
        <v>1175</v>
      </c>
      <c r="H106" s="23">
        <f t="shared" si="7"/>
        <v>0</v>
      </c>
      <c r="I106" s="23">
        <f t="shared" si="8"/>
        <v>1175</v>
      </c>
      <c r="J106" s="23">
        <f t="shared" si="6"/>
        <v>1175</v>
      </c>
      <c r="K106" s="19"/>
    </row>
    <row r="107" spans="1:11" ht="12.75" customHeight="1" x14ac:dyDescent="0.2">
      <c r="A107" s="4">
        <v>91</v>
      </c>
      <c r="B107" s="3" t="s">
        <v>131</v>
      </c>
      <c r="C107" s="4" t="s">
        <v>6</v>
      </c>
      <c r="D107" s="4"/>
      <c r="E107" s="54">
        <v>1</v>
      </c>
      <c r="F107" s="12">
        <f t="shared" si="5"/>
        <v>1</v>
      </c>
      <c r="G107" s="23">
        <v>3750</v>
      </c>
      <c r="H107" s="23">
        <f t="shared" si="7"/>
        <v>0</v>
      </c>
      <c r="I107" s="23">
        <f t="shared" si="8"/>
        <v>3750</v>
      </c>
      <c r="J107" s="23">
        <f t="shared" si="6"/>
        <v>3750</v>
      </c>
      <c r="K107" s="19"/>
    </row>
    <row r="108" spans="1:11" ht="12.75" customHeight="1" x14ac:dyDescent="0.2">
      <c r="A108" s="4" t="s">
        <v>62</v>
      </c>
      <c r="B108" s="3"/>
      <c r="C108" s="4"/>
      <c r="D108" s="4"/>
      <c r="E108" s="54"/>
      <c r="F108" s="12"/>
      <c r="G108" s="9"/>
      <c r="H108" s="9"/>
      <c r="I108" s="9"/>
      <c r="J108" s="44"/>
      <c r="K108" s="19"/>
    </row>
    <row r="109" spans="1:11" ht="12.75" customHeight="1" x14ac:dyDescent="0.2">
      <c r="A109" s="4">
        <v>92</v>
      </c>
      <c r="B109" s="3" t="s">
        <v>132</v>
      </c>
      <c r="C109" s="4" t="s">
        <v>4</v>
      </c>
      <c r="D109" s="12">
        <v>1</v>
      </c>
      <c r="E109" s="54"/>
      <c r="F109" s="12">
        <f t="shared" si="5"/>
        <v>1</v>
      </c>
      <c r="G109" s="23">
        <v>16650</v>
      </c>
      <c r="H109" s="23">
        <f t="shared" si="7"/>
        <v>16650</v>
      </c>
      <c r="I109" s="23">
        <f t="shared" si="8"/>
        <v>0</v>
      </c>
      <c r="J109" s="23">
        <f t="shared" si="6"/>
        <v>16650</v>
      </c>
      <c r="K109" s="19"/>
    </row>
    <row r="110" spans="1:11" ht="12.75" customHeight="1" x14ac:dyDescent="0.2">
      <c r="A110" s="4">
        <v>93</v>
      </c>
      <c r="B110" s="3" t="s">
        <v>75</v>
      </c>
      <c r="C110" s="4" t="s">
        <v>15</v>
      </c>
      <c r="D110" s="12">
        <v>15078</v>
      </c>
      <c r="E110" s="4"/>
      <c r="F110" s="12">
        <f t="shared" si="5"/>
        <v>15078</v>
      </c>
      <c r="G110" s="23">
        <v>3.1</v>
      </c>
      <c r="H110" s="23">
        <f t="shared" si="7"/>
        <v>46741.8</v>
      </c>
      <c r="I110" s="23">
        <f t="shared" si="8"/>
        <v>0</v>
      </c>
      <c r="J110" s="23">
        <f t="shared" si="6"/>
        <v>46741.8</v>
      </c>
      <c r="K110" s="19"/>
    </row>
    <row r="111" spans="1:11" ht="12.75" customHeight="1" x14ac:dyDescent="0.2">
      <c r="A111" s="4">
        <v>94</v>
      </c>
      <c r="B111" s="3" t="s">
        <v>133</v>
      </c>
      <c r="C111" s="4" t="s">
        <v>15</v>
      </c>
      <c r="D111" s="12">
        <v>193</v>
      </c>
      <c r="E111" s="4"/>
      <c r="F111" s="12">
        <f t="shared" si="5"/>
        <v>193</v>
      </c>
      <c r="G111" s="23">
        <v>3.1</v>
      </c>
      <c r="H111" s="23">
        <f t="shared" si="7"/>
        <v>598.30000000000007</v>
      </c>
      <c r="I111" s="23">
        <f t="shared" si="8"/>
        <v>0</v>
      </c>
      <c r="J111" s="23">
        <f t="shared" si="6"/>
        <v>598.30000000000007</v>
      </c>
      <c r="K111" s="19"/>
    </row>
    <row r="112" spans="1:11" ht="12.75" customHeight="1" x14ac:dyDescent="0.2">
      <c r="A112" s="4">
        <v>95</v>
      </c>
      <c r="B112" s="3" t="s">
        <v>48</v>
      </c>
      <c r="C112" s="4" t="s">
        <v>134</v>
      </c>
      <c r="D112" s="12">
        <v>14080</v>
      </c>
      <c r="E112" s="4"/>
      <c r="F112" s="12">
        <f t="shared" si="5"/>
        <v>14080</v>
      </c>
      <c r="G112" s="23">
        <v>0.75</v>
      </c>
      <c r="H112" s="23">
        <f t="shared" si="7"/>
        <v>10560</v>
      </c>
      <c r="I112" s="23">
        <f t="shared" si="8"/>
        <v>0</v>
      </c>
      <c r="J112" s="23">
        <f t="shared" si="6"/>
        <v>10560</v>
      </c>
      <c r="K112" s="19"/>
    </row>
    <row r="113" spans="1:11" ht="12.75" customHeight="1" x14ac:dyDescent="0.2">
      <c r="A113" s="4">
        <v>96</v>
      </c>
      <c r="B113" s="3" t="s">
        <v>76</v>
      </c>
      <c r="C113" s="4" t="s">
        <v>19</v>
      </c>
      <c r="D113" s="13">
        <v>3.2</v>
      </c>
      <c r="E113" s="4"/>
      <c r="F113" s="13">
        <f t="shared" si="5"/>
        <v>3.2</v>
      </c>
      <c r="G113" s="23">
        <v>1000</v>
      </c>
      <c r="H113" s="23">
        <f t="shared" si="7"/>
        <v>3200</v>
      </c>
      <c r="I113" s="23">
        <f t="shared" si="8"/>
        <v>0</v>
      </c>
      <c r="J113" s="23">
        <f t="shared" si="6"/>
        <v>3200</v>
      </c>
      <c r="K113" s="19"/>
    </row>
    <row r="114" spans="1:11" ht="12.75" customHeight="1" x14ac:dyDescent="0.2">
      <c r="A114" s="4">
        <v>97</v>
      </c>
      <c r="B114" s="3" t="s">
        <v>77</v>
      </c>
      <c r="C114" s="4" t="s">
        <v>17</v>
      </c>
      <c r="D114" s="12">
        <v>800</v>
      </c>
      <c r="E114" s="4"/>
      <c r="F114" s="12">
        <f t="shared" si="5"/>
        <v>800</v>
      </c>
      <c r="G114" s="23">
        <v>1.75</v>
      </c>
      <c r="H114" s="23">
        <f t="shared" si="7"/>
        <v>1400</v>
      </c>
      <c r="I114" s="23">
        <f t="shared" si="8"/>
        <v>0</v>
      </c>
      <c r="J114" s="23">
        <f t="shared" si="6"/>
        <v>1400</v>
      </c>
      <c r="K114" s="19"/>
    </row>
    <row r="115" spans="1:11" ht="12.75" customHeight="1" x14ac:dyDescent="0.2">
      <c r="A115" s="4">
        <v>98</v>
      </c>
      <c r="B115" s="3" t="s">
        <v>21</v>
      </c>
      <c r="C115" s="4" t="s">
        <v>32</v>
      </c>
      <c r="D115" s="12">
        <v>100</v>
      </c>
      <c r="E115" s="4"/>
      <c r="F115" s="12">
        <f t="shared" si="5"/>
        <v>100</v>
      </c>
      <c r="G115" s="23">
        <v>25</v>
      </c>
      <c r="H115" s="23">
        <f t="shared" si="7"/>
        <v>2500</v>
      </c>
      <c r="I115" s="23">
        <f t="shared" si="8"/>
        <v>0</v>
      </c>
      <c r="J115" s="23">
        <f t="shared" si="6"/>
        <v>2500</v>
      </c>
      <c r="K115" s="19"/>
    </row>
    <row r="116" spans="1:11" ht="12.75" customHeight="1" x14ac:dyDescent="0.2">
      <c r="A116" s="4">
        <v>99</v>
      </c>
      <c r="B116" s="3" t="s">
        <v>78</v>
      </c>
      <c r="C116" s="4" t="s">
        <v>6</v>
      </c>
      <c r="D116" s="12">
        <v>12</v>
      </c>
      <c r="E116" s="4"/>
      <c r="F116" s="12">
        <f t="shared" si="5"/>
        <v>12</v>
      </c>
      <c r="G116" s="23">
        <v>250</v>
      </c>
      <c r="H116" s="23">
        <f t="shared" si="7"/>
        <v>3000</v>
      </c>
      <c r="I116" s="23">
        <f t="shared" si="8"/>
        <v>0</v>
      </c>
      <c r="J116" s="23">
        <f t="shared" si="6"/>
        <v>3000</v>
      </c>
      <c r="K116" s="19"/>
    </row>
    <row r="117" spans="1:11" ht="12.75" customHeight="1" x14ac:dyDescent="0.2">
      <c r="A117" s="4">
        <v>100</v>
      </c>
      <c r="B117" s="3" t="s">
        <v>79</v>
      </c>
      <c r="C117" s="4" t="s">
        <v>17</v>
      </c>
      <c r="D117" s="12">
        <v>1250</v>
      </c>
      <c r="E117" s="4"/>
      <c r="F117" s="12">
        <f t="shared" si="5"/>
        <v>1250</v>
      </c>
      <c r="G117" s="23">
        <v>2.5499999999999998</v>
      </c>
      <c r="H117" s="23">
        <f t="shared" si="7"/>
        <v>3187.5</v>
      </c>
      <c r="I117" s="23">
        <f t="shared" si="8"/>
        <v>0</v>
      </c>
      <c r="J117" s="23">
        <f t="shared" si="6"/>
        <v>3187.5</v>
      </c>
      <c r="K117" s="19"/>
    </row>
    <row r="118" spans="1:11" ht="12.75" customHeight="1" x14ac:dyDescent="0.2">
      <c r="A118" s="4">
        <v>101</v>
      </c>
      <c r="B118" s="3" t="s">
        <v>80</v>
      </c>
      <c r="C118" s="4" t="s">
        <v>6</v>
      </c>
      <c r="D118" s="12">
        <v>100</v>
      </c>
      <c r="E118" s="4"/>
      <c r="F118" s="12">
        <f t="shared" si="5"/>
        <v>100</v>
      </c>
      <c r="G118" s="23">
        <v>92</v>
      </c>
      <c r="H118" s="23">
        <f t="shared" si="7"/>
        <v>9200</v>
      </c>
      <c r="I118" s="23">
        <f t="shared" si="8"/>
        <v>0</v>
      </c>
      <c r="J118" s="23">
        <f t="shared" si="6"/>
        <v>9200</v>
      </c>
      <c r="K118" s="19"/>
    </row>
    <row r="119" spans="1:11" ht="12.75" customHeight="1" x14ac:dyDescent="0.2">
      <c r="A119" s="4" t="s">
        <v>62</v>
      </c>
      <c r="B119" s="3"/>
      <c r="C119" s="4"/>
      <c r="D119" s="4"/>
      <c r="E119" s="4"/>
      <c r="F119" s="12"/>
      <c r="G119" s="9"/>
      <c r="H119" s="9"/>
      <c r="I119" s="9"/>
      <c r="J119" s="44"/>
      <c r="K119" s="19"/>
    </row>
    <row r="120" spans="1:11" ht="12.75" customHeight="1" x14ac:dyDescent="0.2">
      <c r="A120" s="4">
        <v>102</v>
      </c>
      <c r="B120" s="3" t="s">
        <v>44</v>
      </c>
      <c r="C120" s="4" t="s">
        <v>18</v>
      </c>
      <c r="D120" s="12">
        <v>359</v>
      </c>
      <c r="E120" s="4"/>
      <c r="F120" s="12">
        <f t="shared" si="5"/>
        <v>359</v>
      </c>
      <c r="G120" s="23">
        <v>17.5</v>
      </c>
      <c r="H120" s="23">
        <f t="shared" si="7"/>
        <v>6282.5</v>
      </c>
      <c r="I120" s="23">
        <f t="shared" si="8"/>
        <v>0</v>
      </c>
      <c r="J120" s="23">
        <f t="shared" si="6"/>
        <v>6282.5</v>
      </c>
      <c r="K120" s="19"/>
    </row>
    <row r="121" spans="1:11" ht="12.75" customHeight="1" x14ac:dyDescent="0.2">
      <c r="A121" s="4">
        <v>103</v>
      </c>
      <c r="B121" s="3" t="s">
        <v>45</v>
      </c>
      <c r="C121" s="4" t="s">
        <v>17</v>
      </c>
      <c r="D121" s="12">
        <v>357</v>
      </c>
      <c r="E121" s="4"/>
      <c r="F121" s="12">
        <f t="shared" si="5"/>
        <v>357</v>
      </c>
      <c r="G121" s="23">
        <v>6.15</v>
      </c>
      <c r="H121" s="23">
        <f t="shared" si="7"/>
        <v>2195.5500000000002</v>
      </c>
      <c r="I121" s="23">
        <f t="shared" si="8"/>
        <v>0</v>
      </c>
      <c r="J121" s="23">
        <f t="shared" si="6"/>
        <v>2195.5500000000002</v>
      </c>
      <c r="K121" s="19"/>
    </row>
    <row r="122" spans="1:11" ht="12.75" customHeight="1" x14ac:dyDescent="0.2">
      <c r="A122" s="4">
        <v>104</v>
      </c>
      <c r="B122" s="3" t="s">
        <v>46</v>
      </c>
      <c r="C122" s="4" t="s">
        <v>17</v>
      </c>
      <c r="D122" s="12">
        <v>111</v>
      </c>
      <c r="E122" s="4"/>
      <c r="F122" s="12">
        <f t="shared" si="5"/>
        <v>111</v>
      </c>
      <c r="G122" s="23">
        <v>7.2</v>
      </c>
      <c r="H122" s="23">
        <f t="shared" si="7"/>
        <v>799.2</v>
      </c>
      <c r="I122" s="23">
        <f t="shared" si="8"/>
        <v>0</v>
      </c>
      <c r="J122" s="23">
        <f t="shared" si="6"/>
        <v>799.2</v>
      </c>
      <c r="K122" s="19"/>
    </row>
    <row r="123" spans="1:11" ht="12.75" customHeight="1" x14ac:dyDescent="0.2">
      <c r="A123" s="4">
        <v>105</v>
      </c>
      <c r="B123" s="3" t="s">
        <v>47</v>
      </c>
      <c r="C123" s="4" t="s">
        <v>17</v>
      </c>
      <c r="D123" s="12">
        <v>56</v>
      </c>
      <c r="E123" s="4"/>
      <c r="F123" s="12">
        <f t="shared" si="5"/>
        <v>56</v>
      </c>
      <c r="G123" s="23">
        <v>8.1999999999999993</v>
      </c>
      <c r="H123" s="23">
        <f t="shared" si="7"/>
        <v>459.19999999999993</v>
      </c>
      <c r="I123" s="23">
        <f t="shared" si="8"/>
        <v>0</v>
      </c>
      <c r="J123" s="23">
        <f t="shared" si="6"/>
        <v>459.19999999999993</v>
      </c>
      <c r="K123" s="19"/>
    </row>
    <row r="124" spans="1:11" ht="12.75" customHeight="1" x14ac:dyDescent="0.2">
      <c r="A124" s="4">
        <v>106</v>
      </c>
      <c r="B124" s="3" t="s">
        <v>135</v>
      </c>
      <c r="C124" s="4" t="s">
        <v>17</v>
      </c>
      <c r="D124" s="12">
        <v>32</v>
      </c>
      <c r="E124" s="4"/>
      <c r="F124" s="12">
        <f t="shared" si="5"/>
        <v>32</v>
      </c>
      <c r="G124" s="23">
        <v>10.25</v>
      </c>
      <c r="H124" s="23">
        <f t="shared" si="7"/>
        <v>328</v>
      </c>
      <c r="I124" s="23">
        <f t="shared" si="8"/>
        <v>0</v>
      </c>
      <c r="J124" s="23">
        <f t="shared" si="6"/>
        <v>328</v>
      </c>
      <c r="K124" s="19"/>
    </row>
    <row r="125" spans="1:11" ht="12.75" customHeight="1" x14ac:dyDescent="0.2">
      <c r="A125" s="4">
        <v>107</v>
      </c>
      <c r="B125" s="3" t="s">
        <v>136</v>
      </c>
      <c r="C125" s="4" t="s">
        <v>17</v>
      </c>
      <c r="D125" s="12">
        <v>9</v>
      </c>
      <c r="E125" s="4"/>
      <c r="F125" s="12">
        <f t="shared" si="5"/>
        <v>9</v>
      </c>
      <c r="G125" s="23">
        <v>15.4</v>
      </c>
      <c r="H125" s="23">
        <f t="shared" si="7"/>
        <v>138.6</v>
      </c>
      <c r="I125" s="23">
        <f t="shared" si="8"/>
        <v>0</v>
      </c>
      <c r="J125" s="23">
        <f t="shared" si="6"/>
        <v>138.6</v>
      </c>
      <c r="K125" s="19"/>
    </row>
    <row r="126" spans="1:11" ht="12.75" customHeight="1" x14ac:dyDescent="0.2">
      <c r="A126" s="4" t="s">
        <v>62</v>
      </c>
      <c r="B126" s="3"/>
      <c r="C126" s="4"/>
      <c r="D126" s="4"/>
      <c r="E126" s="4"/>
      <c r="F126" s="12"/>
      <c r="G126" s="9"/>
      <c r="H126" s="9"/>
      <c r="I126" s="9"/>
      <c r="J126" s="44"/>
      <c r="K126" s="19"/>
    </row>
    <row r="127" spans="1:11" ht="12.75" customHeight="1" x14ac:dyDescent="0.2">
      <c r="A127" s="4">
        <v>108</v>
      </c>
      <c r="B127" s="3" t="s">
        <v>57</v>
      </c>
      <c r="C127" s="4" t="s">
        <v>4</v>
      </c>
      <c r="D127" s="12">
        <v>1</v>
      </c>
      <c r="E127" s="4"/>
      <c r="F127" s="12">
        <f t="shared" si="5"/>
        <v>1</v>
      </c>
      <c r="G127" s="23">
        <v>2500</v>
      </c>
      <c r="H127" s="23">
        <f t="shared" si="7"/>
        <v>2500</v>
      </c>
      <c r="I127" s="23">
        <f t="shared" si="8"/>
        <v>0</v>
      </c>
      <c r="J127" s="23">
        <f t="shared" si="6"/>
        <v>2500</v>
      </c>
      <c r="K127" s="19"/>
    </row>
    <row r="128" spans="1:11" ht="12.75" customHeight="1" x14ac:dyDescent="0.2">
      <c r="A128" s="4">
        <v>109</v>
      </c>
      <c r="B128" s="10" t="s">
        <v>51</v>
      </c>
      <c r="C128" s="15" t="s">
        <v>17</v>
      </c>
      <c r="D128" s="12">
        <v>5925</v>
      </c>
      <c r="E128" s="15"/>
      <c r="F128" s="12">
        <f t="shared" si="5"/>
        <v>5925</v>
      </c>
      <c r="G128" s="23">
        <v>0.62</v>
      </c>
      <c r="H128" s="23">
        <f t="shared" si="7"/>
        <v>3673.5</v>
      </c>
      <c r="I128" s="23">
        <f t="shared" si="8"/>
        <v>0</v>
      </c>
      <c r="J128" s="23">
        <f t="shared" si="6"/>
        <v>3673.5</v>
      </c>
      <c r="K128" s="19"/>
    </row>
    <row r="129" spans="1:11" ht="12.75" customHeight="1" x14ac:dyDescent="0.2">
      <c r="A129" s="4">
        <v>110</v>
      </c>
      <c r="B129" s="10" t="s">
        <v>53</v>
      </c>
      <c r="C129" s="15" t="s">
        <v>17</v>
      </c>
      <c r="D129" s="12">
        <v>154</v>
      </c>
      <c r="E129" s="15"/>
      <c r="F129" s="12">
        <f t="shared" si="5"/>
        <v>154</v>
      </c>
      <c r="G129" s="23">
        <v>1.55</v>
      </c>
      <c r="H129" s="23">
        <f t="shared" si="7"/>
        <v>238.70000000000002</v>
      </c>
      <c r="I129" s="23">
        <f t="shared" si="8"/>
        <v>0</v>
      </c>
      <c r="J129" s="23">
        <f t="shared" si="6"/>
        <v>238.70000000000002</v>
      </c>
      <c r="K129" s="19"/>
    </row>
    <row r="130" spans="1:11" ht="12.75" customHeight="1" x14ac:dyDescent="0.2">
      <c r="A130" s="4">
        <v>111</v>
      </c>
      <c r="B130" s="10" t="s">
        <v>52</v>
      </c>
      <c r="C130" s="15" t="s">
        <v>17</v>
      </c>
      <c r="D130" s="12">
        <v>1488</v>
      </c>
      <c r="E130" s="15"/>
      <c r="F130" s="12">
        <f t="shared" si="5"/>
        <v>1488</v>
      </c>
      <c r="G130" s="23">
        <v>0.8</v>
      </c>
      <c r="H130" s="23">
        <f t="shared" si="7"/>
        <v>1190.4000000000001</v>
      </c>
      <c r="I130" s="23">
        <f t="shared" si="8"/>
        <v>0</v>
      </c>
      <c r="J130" s="23">
        <f t="shared" si="6"/>
        <v>1190.4000000000001</v>
      </c>
      <c r="K130" s="19"/>
    </row>
    <row r="131" spans="1:11" ht="12.75" customHeight="1" x14ac:dyDescent="0.2">
      <c r="A131" s="4">
        <v>112</v>
      </c>
      <c r="B131" s="10" t="s">
        <v>137</v>
      </c>
      <c r="C131" s="11" t="s">
        <v>17</v>
      </c>
      <c r="D131" s="12">
        <v>231</v>
      </c>
      <c r="E131" s="11"/>
      <c r="F131" s="12">
        <f t="shared" si="5"/>
        <v>231</v>
      </c>
      <c r="G131" s="23">
        <v>0.87</v>
      </c>
      <c r="H131" s="23">
        <f t="shared" si="7"/>
        <v>200.97</v>
      </c>
      <c r="I131" s="23">
        <f t="shared" si="8"/>
        <v>0</v>
      </c>
      <c r="J131" s="23">
        <f t="shared" si="6"/>
        <v>200.97</v>
      </c>
      <c r="K131" s="19"/>
    </row>
    <row r="132" spans="1:11" ht="12.75" customHeight="1" x14ac:dyDescent="0.2">
      <c r="A132" s="4">
        <v>113</v>
      </c>
      <c r="B132" s="10" t="s">
        <v>54</v>
      </c>
      <c r="C132" s="15" t="s">
        <v>17</v>
      </c>
      <c r="D132" s="12">
        <v>124</v>
      </c>
      <c r="E132" s="15"/>
      <c r="F132" s="12">
        <f t="shared" si="5"/>
        <v>124</v>
      </c>
      <c r="G132" s="23">
        <v>2.7</v>
      </c>
      <c r="H132" s="23">
        <f t="shared" si="7"/>
        <v>334.8</v>
      </c>
      <c r="I132" s="23">
        <f t="shared" si="8"/>
        <v>0</v>
      </c>
      <c r="J132" s="23">
        <f t="shared" si="6"/>
        <v>334.8</v>
      </c>
      <c r="K132" s="19"/>
    </row>
    <row r="133" spans="1:11" ht="12" customHeight="1" x14ac:dyDescent="0.2">
      <c r="A133" s="4">
        <v>114</v>
      </c>
      <c r="B133" s="10" t="s">
        <v>55</v>
      </c>
      <c r="C133" s="15" t="s">
        <v>17</v>
      </c>
      <c r="D133" s="12">
        <v>323</v>
      </c>
      <c r="E133" s="15"/>
      <c r="F133" s="12">
        <f t="shared" si="5"/>
        <v>323</v>
      </c>
      <c r="G133" s="23">
        <v>11.3</v>
      </c>
      <c r="H133" s="23">
        <f t="shared" si="7"/>
        <v>3649.9</v>
      </c>
      <c r="I133" s="23">
        <f t="shared" si="8"/>
        <v>0</v>
      </c>
      <c r="J133" s="23">
        <f t="shared" si="6"/>
        <v>3649.9</v>
      </c>
      <c r="K133" s="19"/>
    </row>
    <row r="134" spans="1:11" ht="12" customHeight="1" x14ac:dyDescent="0.2">
      <c r="A134" s="4">
        <v>115</v>
      </c>
      <c r="B134" s="10" t="s">
        <v>56</v>
      </c>
      <c r="C134" s="15" t="s">
        <v>6</v>
      </c>
      <c r="D134" s="12">
        <v>26</v>
      </c>
      <c r="E134" s="15"/>
      <c r="F134" s="12">
        <f t="shared" si="5"/>
        <v>26</v>
      </c>
      <c r="G134" s="23">
        <v>135</v>
      </c>
      <c r="H134" s="23">
        <f t="shared" si="7"/>
        <v>3510</v>
      </c>
      <c r="I134" s="23">
        <f t="shared" si="8"/>
        <v>0</v>
      </c>
      <c r="J134" s="23">
        <f t="shared" si="6"/>
        <v>3510</v>
      </c>
      <c r="K134" s="19"/>
    </row>
    <row r="135" spans="1:11" ht="12" customHeight="1" x14ac:dyDescent="0.2">
      <c r="A135" s="4">
        <v>116</v>
      </c>
      <c r="B135" s="10" t="s">
        <v>138</v>
      </c>
      <c r="C135" s="11" t="s">
        <v>6</v>
      </c>
      <c r="D135" s="12">
        <v>1</v>
      </c>
      <c r="E135" s="11"/>
      <c r="F135" s="12">
        <f t="shared" ref="F135:F148" si="9">SUM(D135:E135)</f>
        <v>1</v>
      </c>
      <c r="G135" s="23">
        <v>205</v>
      </c>
      <c r="H135" s="23">
        <f t="shared" si="7"/>
        <v>205</v>
      </c>
      <c r="I135" s="23">
        <f t="shared" si="8"/>
        <v>0</v>
      </c>
      <c r="J135" s="23">
        <f t="shared" ref="J135:J148" si="10">H135+I135</f>
        <v>205</v>
      </c>
      <c r="K135" s="19"/>
    </row>
    <row r="136" spans="1:11" ht="12" customHeight="1" x14ac:dyDescent="0.2">
      <c r="A136" s="4">
        <v>117</v>
      </c>
      <c r="B136" s="10" t="s">
        <v>139</v>
      </c>
      <c r="C136" s="11" t="s">
        <v>17</v>
      </c>
      <c r="D136" s="12">
        <v>234</v>
      </c>
      <c r="E136" s="11"/>
      <c r="F136" s="12">
        <f t="shared" si="9"/>
        <v>234</v>
      </c>
      <c r="G136" s="23">
        <v>6.15</v>
      </c>
      <c r="H136" s="23">
        <f t="shared" si="7"/>
        <v>1439.1000000000001</v>
      </c>
      <c r="I136" s="23">
        <f t="shared" si="8"/>
        <v>0</v>
      </c>
      <c r="J136" s="23">
        <f t="shared" si="10"/>
        <v>1439.1000000000001</v>
      </c>
      <c r="K136" s="19"/>
    </row>
    <row r="137" spans="1:11" ht="12" customHeight="1" x14ac:dyDescent="0.2">
      <c r="A137" s="4">
        <v>118</v>
      </c>
      <c r="B137" s="3" t="s">
        <v>140</v>
      </c>
      <c r="C137" s="15" t="s">
        <v>6</v>
      </c>
      <c r="D137" s="12">
        <v>2</v>
      </c>
      <c r="E137" s="15"/>
      <c r="F137" s="12">
        <f t="shared" si="9"/>
        <v>2</v>
      </c>
      <c r="G137" s="23">
        <v>405</v>
      </c>
      <c r="H137" s="23">
        <f t="shared" si="7"/>
        <v>810</v>
      </c>
      <c r="I137" s="23">
        <f t="shared" si="8"/>
        <v>0</v>
      </c>
      <c r="J137" s="23">
        <f t="shared" si="10"/>
        <v>810</v>
      </c>
      <c r="K137" s="19"/>
    </row>
    <row r="138" spans="1:11" ht="12" customHeight="1" x14ac:dyDescent="0.2">
      <c r="A138" s="4">
        <v>119</v>
      </c>
      <c r="B138" s="3" t="s">
        <v>141</v>
      </c>
      <c r="C138" s="15" t="s">
        <v>6</v>
      </c>
      <c r="D138" s="12">
        <v>1</v>
      </c>
      <c r="E138" s="15"/>
      <c r="F138" s="12">
        <f t="shared" si="9"/>
        <v>1</v>
      </c>
      <c r="G138" s="23">
        <v>595</v>
      </c>
      <c r="H138" s="23">
        <f t="shared" si="7"/>
        <v>595</v>
      </c>
      <c r="I138" s="23">
        <f t="shared" si="8"/>
        <v>0</v>
      </c>
      <c r="J138" s="23">
        <f t="shared" si="10"/>
        <v>595</v>
      </c>
      <c r="K138" s="19"/>
    </row>
    <row r="139" spans="1:11" ht="12" customHeight="1" x14ac:dyDescent="0.2">
      <c r="A139" s="4" t="s">
        <v>62</v>
      </c>
      <c r="B139" s="16"/>
      <c r="C139" s="4"/>
      <c r="D139" s="4"/>
      <c r="E139" s="4"/>
      <c r="F139" s="12"/>
      <c r="G139" s="9"/>
      <c r="H139" s="9"/>
      <c r="I139" s="9"/>
      <c r="J139" s="44"/>
      <c r="K139" s="19"/>
    </row>
    <row r="140" spans="1:11" ht="12" customHeight="1" x14ac:dyDescent="0.2">
      <c r="A140" s="4">
        <v>120</v>
      </c>
      <c r="B140" s="3" t="s">
        <v>81</v>
      </c>
      <c r="C140" s="4" t="s">
        <v>4</v>
      </c>
      <c r="D140" s="54">
        <v>1</v>
      </c>
      <c r="E140" s="4"/>
      <c r="F140" s="12">
        <f t="shared" si="9"/>
        <v>1</v>
      </c>
      <c r="G140" s="23">
        <v>166000</v>
      </c>
      <c r="H140" s="23">
        <f t="shared" ref="H140:H148" si="11">D140*G140</f>
        <v>166000</v>
      </c>
      <c r="I140" s="23">
        <f t="shared" ref="I140:I148" si="12">E140*G140</f>
        <v>0</v>
      </c>
      <c r="J140" s="23">
        <f t="shared" si="10"/>
        <v>166000</v>
      </c>
      <c r="K140" s="19"/>
    </row>
    <row r="141" spans="1:11" ht="12" customHeight="1" x14ac:dyDescent="0.2">
      <c r="A141" s="4">
        <v>121</v>
      </c>
      <c r="B141" s="3" t="s">
        <v>50</v>
      </c>
      <c r="C141" s="4" t="s">
        <v>4</v>
      </c>
      <c r="D141" s="54">
        <v>1</v>
      </c>
      <c r="E141" s="4"/>
      <c r="F141" s="12">
        <f t="shared" si="9"/>
        <v>1</v>
      </c>
      <c r="G141" s="24">
        <v>51000</v>
      </c>
      <c r="H141" s="24">
        <f t="shared" si="11"/>
        <v>51000</v>
      </c>
      <c r="I141" s="24">
        <f t="shared" si="12"/>
        <v>0</v>
      </c>
      <c r="J141" s="24">
        <f t="shared" si="10"/>
        <v>51000</v>
      </c>
      <c r="K141" s="19"/>
    </row>
    <row r="142" spans="1:11" ht="12" customHeight="1" x14ac:dyDescent="0.2">
      <c r="A142" s="4" t="s">
        <v>62</v>
      </c>
      <c r="B142" s="3"/>
      <c r="C142" s="4"/>
      <c r="D142" s="54"/>
      <c r="E142" s="4"/>
      <c r="F142" s="12"/>
      <c r="G142" s="9"/>
      <c r="H142" s="9"/>
      <c r="I142" s="9"/>
      <c r="J142" s="44"/>
      <c r="K142" s="19"/>
    </row>
    <row r="143" spans="1:11" ht="12" customHeight="1" x14ac:dyDescent="0.2">
      <c r="A143" s="4">
        <v>122</v>
      </c>
      <c r="B143" s="3" t="s">
        <v>142</v>
      </c>
      <c r="C143" s="4" t="s">
        <v>4</v>
      </c>
      <c r="D143" s="54">
        <v>1</v>
      </c>
      <c r="E143" s="4"/>
      <c r="F143" s="12">
        <f t="shared" si="9"/>
        <v>1</v>
      </c>
      <c r="G143" s="24">
        <v>189000</v>
      </c>
      <c r="H143" s="24">
        <f t="shared" si="11"/>
        <v>189000</v>
      </c>
      <c r="I143" s="24">
        <f t="shared" si="12"/>
        <v>0</v>
      </c>
      <c r="J143" s="24">
        <f t="shared" si="10"/>
        <v>189000</v>
      </c>
      <c r="K143" s="19"/>
    </row>
    <row r="144" spans="1:11" ht="12" customHeight="1" x14ac:dyDescent="0.2">
      <c r="A144" s="4">
        <v>123</v>
      </c>
      <c r="B144" s="3" t="s">
        <v>143</v>
      </c>
      <c r="C144" s="4" t="s">
        <v>4</v>
      </c>
      <c r="D144" s="54">
        <v>1</v>
      </c>
      <c r="E144" s="4"/>
      <c r="F144" s="12">
        <f t="shared" si="9"/>
        <v>1</v>
      </c>
      <c r="G144" s="24">
        <v>255000</v>
      </c>
      <c r="H144" s="24">
        <f t="shared" si="11"/>
        <v>255000</v>
      </c>
      <c r="I144" s="24">
        <f t="shared" si="12"/>
        <v>0</v>
      </c>
      <c r="J144" s="24">
        <f t="shared" si="10"/>
        <v>255000</v>
      </c>
      <c r="K144" s="19"/>
    </row>
    <row r="145" spans="1:11" ht="12" customHeight="1" x14ac:dyDescent="0.2">
      <c r="A145" s="4" t="s">
        <v>62</v>
      </c>
      <c r="B145" s="3"/>
      <c r="C145" s="4"/>
      <c r="D145" s="54"/>
      <c r="E145" s="4"/>
      <c r="F145" s="12"/>
      <c r="G145" s="9"/>
      <c r="H145" s="9"/>
      <c r="I145" s="9"/>
      <c r="J145" s="44"/>
      <c r="K145" s="19"/>
    </row>
    <row r="146" spans="1:11" ht="12" customHeight="1" x14ac:dyDescent="0.2">
      <c r="A146" s="4">
        <v>124</v>
      </c>
      <c r="B146" s="3" t="s">
        <v>22</v>
      </c>
      <c r="C146" s="4" t="s">
        <v>6</v>
      </c>
      <c r="D146" s="54">
        <v>3</v>
      </c>
      <c r="E146" s="4"/>
      <c r="F146" s="12">
        <f t="shared" si="9"/>
        <v>3</v>
      </c>
      <c r="G146" s="23">
        <v>1200</v>
      </c>
      <c r="H146" s="23">
        <f t="shared" si="11"/>
        <v>3600</v>
      </c>
      <c r="I146" s="23">
        <f t="shared" si="12"/>
        <v>0</v>
      </c>
      <c r="J146" s="23">
        <f t="shared" si="10"/>
        <v>3600</v>
      </c>
      <c r="K146" s="19"/>
    </row>
    <row r="147" spans="1:11" ht="12" customHeight="1" x14ac:dyDescent="0.2">
      <c r="A147" s="4">
        <v>125</v>
      </c>
      <c r="B147" s="3" t="s">
        <v>13</v>
      </c>
      <c r="C147" s="4" t="s">
        <v>4</v>
      </c>
      <c r="D147" s="54">
        <v>1</v>
      </c>
      <c r="E147" s="4"/>
      <c r="F147" s="12">
        <f t="shared" si="9"/>
        <v>1</v>
      </c>
      <c r="G147" s="23">
        <v>76500</v>
      </c>
      <c r="H147" s="23">
        <f t="shared" si="11"/>
        <v>76500</v>
      </c>
      <c r="I147" s="23">
        <f t="shared" si="12"/>
        <v>0</v>
      </c>
      <c r="J147" s="23">
        <f t="shared" si="10"/>
        <v>76500</v>
      </c>
      <c r="K147" s="19"/>
    </row>
    <row r="148" spans="1:11" ht="12" customHeight="1" x14ac:dyDescent="0.2">
      <c r="A148" s="4">
        <v>126</v>
      </c>
      <c r="B148" s="3" t="s">
        <v>144</v>
      </c>
      <c r="C148" s="4" t="s">
        <v>6</v>
      </c>
      <c r="D148" s="54">
        <v>2</v>
      </c>
      <c r="E148" s="4"/>
      <c r="F148" s="12">
        <f t="shared" si="9"/>
        <v>2</v>
      </c>
      <c r="G148" s="22">
        <v>615</v>
      </c>
      <c r="H148" s="22">
        <f t="shared" si="11"/>
        <v>1230</v>
      </c>
      <c r="I148" s="22">
        <f t="shared" si="12"/>
        <v>0</v>
      </c>
      <c r="J148" s="22">
        <f t="shared" si="10"/>
        <v>1230</v>
      </c>
      <c r="K148" s="19"/>
    </row>
    <row r="149" spans="1:11" ht="16.5" thickBot="1" x14ac:dyDescent="0.3"/>
    <row r="150" spans="1:11" ht="16.5" thickBot="1" x14ac:dyDescent="0.3">
      <c r="G150" s="48" t="s">
        <v>2</v>
      </c>
      <c r="H150" s="49">
        <f>SUM(H6:H148)</f>
        <v>4698521.5379999997</v>
      </c>
      <c r="I150" s="49">
        <f>SUM(I6:I148)</f>
        <v>298949.91700000002</v>
      </c>
      <c r="J150" s="50">
        <f>SUM(J6:J148)</f>
        <v>4997471.4549999982</v>
      </c>
      <c r="K150" s="20"/>
    </row>
    <row r="151" spans="1:11" x14ac:dyDescent="0.25">
      <c r="G151" s="45" t="s">
        <v>149</v>
      </c>
      <c r="H151" s="46"/>
      <c r="I151" s="46"/>
      <c r="J151" s="47"/>
      <c r="K151" s="20"/>
    </row>
    <row r="152" spans="1:11" x14ac:dyDescent="0.25">
      <c r="G152" s="26" t="s">
        <v>150</v>
      </c>
      <c r="H152" s="22">
        <f>SUM(H6:H10)+H148</f>
        <v>136230</v>
      </c>
      <c r="I152" s="22">
        <f>SUM(I6:I10)+I148</f>
        <v>208000</v>
      </c>
      <c r="J152" s="22">
        <f>SUM(J6:J10)+J148</f>
        <v>344230</v>
      </c>
      <c r="K152" s="20"/>
    </row>
    <row r="153" spans="1:11" x14ac:dyDescent="0.25">
      <c r="G153" s="26" t="s">
        <v>151</v>
      </c>
      <c r="H153" s="23">
        <f>SUM(H12:H16)+SUM(H34:H43)+SUM(H46:H140)+SUM(H146:H147)</f>
        <v>1762730.5379999999</v>
      </c>
      <c r="I153" s="23">
        <f>SUM(I12:I16)+SUM(I34:I43)+SUM(I46:I140)+SUM(I146:I147)</f>
        <v>90949.917000000001</v>
      </c>
      <c r="J153" s="23">
        <f>SUM(J12:J16)+SUM(J34:J43)+SUM(J46:J140)+SUM(J146:J147)</f>
        <v>1853680.4550000001</v>
      </c>
      <c r="K153" s="20"/>
    </row>
    <row r="154" spans="1:11" x14ac:dyDescent="0.25">
      <c r="G154" s="26" t="s">
        <v>152</v>
      </c>
      <c r="H154" s="25">
        <f>SUM(H18:H32)+H44</f>
        <v>2304561</v>
      </c>
      <c r="I154" s="25">
        <f>SUM(I18:I32)+I44</f>
        <v>0</v>
      </c>
      <c r="J154" s="25">
        <f>SUM(J18:J32)+J44</f>
        <v>2304561</v>
      </c>
      <c r="K154" s="20"/>
    </row>
    <row r="155" spans="1:11" x14ac:dyDescent="0.25">
      <c r="G155" s="26" t="s">
        <v>153</v>
      </c>
      <c r="H155" s="27"/>
      <c r="I155" s="27"/>
      <c r="J155" s="27"/>
    </row>
    <row r="156" spans="1:11" x14ac:dyDescent="0.25">
      <c r="G156" s="26" t="s">
        <v>154</v>
      </c>
      <c r="H156" s="24">
        <f>SUM(H141:H144)</f>
        <v>495000</v>
      </c>
      <c r="I156" s="24">
        <f>SUM(I141:I144)</f>
        <v>0</v>
      </c>
      <c r="J156" s="24">
        <f>SUM(J141:J144)</f>
        <v>495000</v>
      </c>
    </row>
    <row r="157" spans="1:11" x14ac:dyDescent="0.25">
      <c r="G157" s="28"/>
      <c r="H157" s="28"/>
      <c r="I157" s="28"/>
      <c r="J157" s="29"/>
    </row>
  </sheetData>
  <mergeCells count="8">
    <mergeCell ref="G1:J3"/>
    <mergeCell ref="H4:H5"/>
    <mergeCell ref="G4:G5"/>
    <mergeCell ref="J4:J5"/>
    <mergeCell ref="A4:A5"/>
    <mergeCell ref="B4:B5"/>
    <mergeCell ref="C4:C5"/>
    <mergeCell ref="D4:E4"/>
  </mergeCells>
  <phoneticPr fontId="3" type="noConversion"/>
  <printOptions gridLinesSet="0"/>
  <pageMargins left="0.7" right="0.7" top="0.75" bottom="0.75" header="0.3" footer="0.3"/>
  <pageSetup scale="70" fitToHeight="0" orientation="landscape" r:id="rId1"/>
  <headerFooter alignWithMargins="0">
    <oddHeader>&amp;R&amp;10&amp;Z&amp;F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Estimate</vt:lpstr>
      <vt:lpstr>Estimate!Print_Area</vt:lpstr>
      <vt:lpstr>Estimate!Print_Titles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 Template</dc:title>
  <dc:subject>Template</dc:subject>
  <dc:creator>Joe Baker</dc:creator>
  <cp:keywords>Template</cp:keywords>
  <dc:description>One Sheet, No Gridlines</dc:description>
  <cp:lastModifiedBy>Irina Idelson</cp:lastModifiedBy>
  <cp:lastPrinted>2012-02-06T17:03:45Z</cp:lastPrinted>
  <dcterms:created xsi:type="dcterms:W3CDTF">1998-10-15T18:16:43Z</dcterms:created>
  <dcterms:modified xsi:type="dcterms:W3CDTF">2012-07-03T20:09:03Z</dcterms:modified>
</cp:coreProperties>
</file>